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2" sheetId="2" r:id="rId1"/>
    <sheet name="Лист1" sheetId="1" r:id="rId2"/>
  </sheets>
  <externalReferences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L44" i="2" l="1"/>
  <c r="L43" i="2"/>
  <c r="L37" i="2"/>
  <c r="L30" i="2"/>
  <c r="L25" i="2"/>
  <c r="L12" i="2"/>
  <c r="L15" i="2"/>
  <c r="D25" i="2"/>
  <c r="K22" i="2"/>
  <c r="J22" i="2"/>
  <c r="I22" i="2"/>
  <c r="H22" i="2"/>
  <c r="G22" i="2"/>
  <c r="F22" i="2"/>
  <c r="E22" i="2"/>
  <c r="D22" i="2"/>
  <c r="K21" i="2"/>
  <c r="J21" i="2"/>
  <c r="I21" i="2"/>
  <c r="H21" i="2"/>
  <c r="G21" i="2"/>
  <c r="F21" i="2"/>
  <c r="E21" i="2"/>
  <c r="D21" i="2"/>
  <c r="K20" i="2"/>
  <c r="F20" i="2"/>
  <c r="D20" i="2"/>
  <c r="D19" i="2"/>
  <c r="D18" i="2"/>
  <c r="D17" i="2"/>
  <c r="D16" i="2"/>
  <c r="C16" i="2"/>
  <c r="D15" i="2"/>
  <c r="K13" i="2"/>
  <c r="J13" i="2"/>
  <c r="I13" i="2"/>
  <c r="H13" i="2"/>
  <c r="G13" i="2"/>
  <c r="D13" i="2"/>
  <c r="C13" i="2"/>
  <c r="D12" i="2"/>
  <c r="F9" i="2"/>
  <c r="D9" i="2"/>
  <c r="K8" i="2"/>
  <c r="J8" i="2"/>
  <c r="I8" i="2"/>
  <c r="H8" i="2"/>
  <c r="G8" i="2"/>
  <c r="F8" i="2"/>
  <c r="E8" i="2"/>
  <c r="D8" i="2"/>
  <c r="D7" i="2"/>
  <c r="D6" i="2"/>
  <c r="C6" i="2"/>
  <c r="A6" i="1" l="1"/>
  <c r="B6" i="1"/>
  <c r="C6" i="1"/>
  <c r="D6" i="1"/>
  <c r="A7" i="1"/>
  <c r="B7" i="1"/>
  <c r="C7" i="1"/>
  <c r="D7" i="1"/>
  <c r="A8" i="1"/>
  <c r="B8" i="1"/>
  <c r="C8" i="1"/>
  <c r="D8" i="1"/>
  <c r="E8" i="1"/>
  <c r="F8" i="1"/>
  <c r="G8" i="1"/>
  <c r="H8" i="1"/>
  <c r="I8" i="1"/>
  <c r="J8" i="1"/>
  <c r="K8" i="1"/>
  <c r="A9" i="1"/>
  <c r="B9" i="1"/>
  <c r="C9" i="1"/>
  <c r="D9" i="1"/>
  <c r="F9" i="1"/>
  <c r="A10" i="1"/>
  <c r="B10" i="1"/>
  <c r="C10" i="1"/>
  <c r="D10" i="1"/>
  <c r="E10" i="1"/>
  <c r="F10" i="1"/>
  <c r="G10" i="1"/>
  <c r="H10" i="1"/>
  <c r="I10" i="1"/>
  <c r="J10" i="1"/>
  <c r="K10" i="1"/>
  <c r="A11" i="1"/>
  <c r="B11" i="1"/>
  <c r="C11" i="1"/>
  <c r="D11" i="1"/>
  <c r="E11" i="1"/>
  <c r="F11" i="1"/>
  <c r="G11" i="1"/>
  <c r="H11" i="1"/>
  <c r="I11" i="1"/>
  <c r="J11" i="1"/>
  <c r="K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K13" i="1"/>
  <c r="A14" i="1"/>
  <c r="B14" i="1"/>
  <c r="C14" i="1"/>
  <c r="D14" i="1"/>
  <c r="E14" i="1"/>
  <c r="G14" i="1"/>
  <c r="H14" i="1"/>
  <c r="I14" i="1"/>
  <c r="J14" i="1"/>
  <c r="K14" i="1"/>
  <c r="A15" i="1"/>
  <c r="B15" i="1"/>
  <c r="C15" i="1"/>
  <c r="D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K17" i="1"/>
  <c r="L6" i="1" l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A18" i="1" l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F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K27" i="1"/>
  <c r="L7" i="1" l="1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A88" i="1" l="1"/>
  <c r="A89" i="1"/>
  <c r="L27" i="1" l="1"/>
  <c r="L17" i="1"/>
</calcChain>
</file>

<file path=xl/sharedStrings.xml><?xml version="1.0" encoding="utf-8"?>
<sst xmlns="http://schemas.openxmlformats.org/spreadsheetml/2006/main" count="111" uniqueCount="56">
  <si>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</si>
  <si>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</si>
  <si>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</si>
  <si>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</si>
  <si>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</si>
  <si>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</si>
  <si>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</si>
  <si>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</si>
  <si>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</si>
  <si>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</si>
  <si>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</si>
  <si>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</si>
  <si>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</si>
  <si>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</si>
  <si>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</si>
  <si>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</si>
  <si>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</si>
  <si>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</si>
  <si>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</si>
  <si>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</si>
  <si>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</si>
  <si>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</si>
  <si>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</si>
  <si>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</si>
  <si>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</si>
  <si>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яйцо вареное</t>
  </si>
  <si>
    <t>134/122</t>
  </si>
  <si>
    <t>сок фруктовый</t>
  </si>
  <si>
    <t>компот из сухофруктов</t>
  </si>
  <si>
    <t>113,79+</t>
  </si>
  <si>
    <t>рожок студ. масло,сыр</t>
  </si>
  <si>
    <t>молоко кипяченое</t>
  </si>
  <si>
    <t>полдник</t>
  </si>
  <si>
    <t>итого</t>
  </si>
  <si>
    <t>ужин</t>
  </si>
  <si>
    <t>рыба запеченная с картофелем</t>
  </si>
  <si>
    <t>хлеб пшеничный с маслом</t>
  </si>
  <si>
    <t>хлеб бородинский</t>
  </si>
  <si>
    <t>кефир</t>
  </si>
  <si>
    <t>суп молочный с пшеном</t>
  </si>
  <si>
    <t>суп картофельный с клецками</t>
  </si>
  <si>
    <t>салат из свежей капусты</t>
  </si>
  <si>
    <t>90/50</t>
  </si>
  <si>
    <t>птица тушеная в соусе</t>
  </si>
  <si>
    <t>каша перловая</t>
  </si>
  <si>
    <t>вафли</t>
  </si>
  <si>
    <t xml:space="preserve"> салат из свеклы с чесноком</t>
  </si>
  <si>
    <t>яблоки</t>
  </si>
  <si>
    <t>напиток</t>
  </si>
  <si>
    <t>хлебобулочн</t>
  </si>
  <si>
    <t>гор. Блюдо</t>
  </si>
  <si>
    <t>закуска</t>
  </si>
  <si>
    <t>хлеб бел.</t>
  </si>
  <si>
    <t>хлеб черн.</t>
  </si>
  <si>
    <t>ужин 2</t>
  </si>
  <si>
    <t>кисломолочн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</si>
</sst>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58">
          <cell r="A258">
            <v>1</v>
          </cell>
          <cell r="B258">
            <v>7</v>
          </cell>
          <cell r="C258" t="str">
            <v>Завтрак</v>
          </cell>
          <cell r="D258" t="str">
            <v>гор.блюдо</v>
          </cell>
        </row>
        <row r="259">
          <cell r="D259" t="str">
            <v>закуска</v>
          </cell>
        </row>
        <row r="260">
          <cell r="D260" t="str">
            <v>гор.напиток</v>
          </cell>
          <cell r="E260" t="str">
            <v>кофейный напиток</v>
          </cell>
          <cell r="F260">
            <v>200</v>
          </cell>
          <cell r="G260">
            <v>0.99</v>
          </cell>
          <cell r="H260">
            <v>0.17</v>
          </cell>
          <cell r="I260">
            <v>26</v>
          </cell>
          <cell r="J260">
            <v>109.4</v>
          </cell>
          <cell r="K260">
            <v>636</v>
          </cell>
        </row>
        <row r="261">
          <cell r="D261" t="str">
            <v>хлеб</v>
          </cell>
          <cell r="F261">
            <v>70</v>
          </cell>
        </row>
        <row r="265">
          <cell r="D265" t="str">
            <v>итого</v>
          </cell>
        </row>
        <row r="266">
          <cell r="A266">
            <v>1</v>
          </cell>
          <cell r="B266">
            <v>7</v>
          </cell>
          <cell r="C266" t="str">
            <v>Завтрак 2</v>
          </cell>
          <cell r="D266" t="str">
            <v>фрукты</v>
          </cell>
          <cell r="E266" t="str">
            <v>яблоко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  <cell r="K266" t="str">
            <v>стр.184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A6">
            <v>1</v>
          </cell>
          <cell r="L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48">
          <cell r="A48">
            <v>1</v>
          </cell>
        </row>
        <row r="93">
          <cell r="L93">
            <v>0</v>
          </cell>
        </row>
        <row r="97">
          <cell r="L97">
            <v>0</v>
          </cell>
        </row>
        <row r="101">
          <cell r="L101">
            <v>0</v>
          </cell>
        </row>
        <row r="111">
          <cell r="L111">
            <v>0</v>
          </cell>
        </row>
        <row r="186">
          <cell r="A186">
            <v>1</v>
          </cell>
          <cell r="B186">
            <v>5</v>
          </cell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31" zoomScaleNormal="100" workbookViewId="0">
      <selection activeCell="L45" sqref="L45"/>
    </sheetView>
  </sheetViews>
  <sheetFormatPr defaultRowHeight="14.4" x14ac:dyDescent="0.3"/>
  <cols>
    <col min="1" max="1" width="8.5546875" customWidth="1"/>
    <col min="2" max="2" width="9.21875" customWidth="1"/>
    <col min="3" max="3" width="10.21875" customWidth="1"/>
    <col min="4" max="4" width="11.44140625" customWidth="1"/>
    <col min="5" max="5" width="17.5546875" customWidth="1"/>
  </cols>
  <sheetData>
    <row r="1" spans="1:12" x14ac:dyDescent="0.3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</row>
    <row r="2" spans="1:12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</row>
    <row r="5" spans="1:12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31.8" customHeight="1" x14ac:dyDescent="0.3">
      <c r="A6" s="41">
        <v>2</v>
      </c>
      <c r="B6" s="20">
        <v>3</v>
      </c>
      <c r="C6" s="15" t="str">
        <f>[1]Лист1!C258</f>
        <v>Завтрак</v>
      </c>
      <c r="D6" s="16" t="str">
        <f>[1]Лист1!D258</f>
        <v>гор.блюдо</v>
      </c>
      <c r="E6" s="17" t="s">
        <v>39</v>
      </c>
      <c r="F6" s="18">
        <v>200</v>
      </c>
      <c r="G6" s="18">
        <v>3.6</v>
      </c>
      <c r="H6" s="18">
        <v>3.76</v>
      </c>
      <c r="I6" s="18">
        <v>14.56</v>
      </c>
      <c r="J6" s="18">
        <v>108</v>
      </c>
      <c r="K6" s="19">
        <v>94</v>
      </c>
      <c r="L6" s="18">
        <v>10.49</v>
      </c>
    </row>
    <row r="7" spans="1:12" ht="36" customHeight="1" x14ac:dyDescent="0.3">
      <c r="A7" s="41"/>
      <c r="B7" s="20"/>
      <c r="C7" s="21"/>
      <c r="D7" s="49" t="str">
        <f>[1]Лист1!D259</f>
        <v>закуска</v>
      </c>
      <c r="E7" s="23" t="s">
        <v>25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58</v>
      </c>
      <c r="L7" s="52">
        <v>12</v>
      </c>
    </row>
    <row r="8" spans="1:12" ht="34.200000000000003" customHeight="1" x14ac:dyDescent="0.3">
      <c r="A8" s="41"/>
      <c r="B8" s="20"/>
      <c r="C8" s="21"/>
      <c r="D8" s="50" t="str">
        <f>[1]Лист1!D260</f>
        <v>гор.напиток</v>
      </c>
      <c r="E8" s="23" t="str">
        <f>[1]Лист1!E260</f>
        <v>кофейный напиток</v>
      </c>
      <c r="F8" s="24">
        <f>[1]Лист1!F260</f>
        <v>200</v>
      </c>
      <c r="G8" s="24">
        <f>[1]Лист1!G260</f>
        <v>0.99</v>
      </c>
      <c r="H8" s="24">
        <f>[1]Лист1!H260</f>
        <v>0.17</v>
      </c>
      <c r="I8" s="24">
        <f>[1]Лист1!I260</f>
        <v>26</v>
      </c>
      <c r="J8" s="24">
        <f>[1]Лист1!J260</f>
        <v>109.4</v>
      </c>
      <c r="K8" s="25">
        <f>[1]Лист1!K260</f>
        <v>636</v>
      </c>
      <c r="L8" s="24">
        <v>9.6199999999999992</v>
      </c>
    </row>
    <row r="9" spans="1:12" ht="36.6" customHeight="1" x14ac:dyDescent="0.3">
      <c r="A9" s="41"/>
      <c r="B9" s="20"/>
      <c r="C9" s="21"/>
      <c r="D9" s="50" t="str">
        <f>[1]Лист1!D261</f>
        <v>хлеб</v>
      </c>
      <c r="E9" s="23" t="s">
        <v>30</v>
      </c>
      <c r="F9" s="24">
        <f>[1]Лист1!F261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">
        <v>26</v>
      </c>
      <c r="L9" s="24">
        <v>19.86</v>
      </c>
    </row>
    <row r="10" spans="1:12" x14ac:dyDescent="0.3">
      <c r="A10" s="41"/>
      <c r="B10" s="20"/>
      <c r="C10" s="21"/>
      <c r="D10" s="50"/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41"/>
      <c r="B11" s="20"/>
      <c r="C11" s="21"/>
      <c r="D11" s="49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42"/>
      <c r="B12" s="27"/>
      <c r="C12" s="28"/>
      <c r="D12" s="51" t="str">
        <f>[1]Лист1!D265</f>
        <v>итого</v>
      </c>
      <c r="E12" s="30"/>
      <c r="F12" s="31">
        <v>510</v>
      </c>
      <c r="G12" s="31">
        <v>16.84</v>
      </c>
      <c r="H12" s="31">
        <v>16.760000000000002</v>
      </c>
      <c r="I12" s="31">
        <v>65.81</v>
      </c>
      <c r="J12" s="31">
        <v>484.5</v>
      </c>
      <c r="K12" s="32"/>
      <c r="L12" s="53">
        <f>L6+L7+L8+L9</f>
        <v>51.97</v>
      </c>
    </row>
    <row r="13" spans="1:12" ht="21.6" customHeight="1" x14ac:dyDescent="0.3">
      <c r="A13" s="33">
        <v>2</v>
      </c>
      <c r="B13" s="33">
        <v>3</v>
      </c>
      <c r="C13" s="34" t="str">
        <f>[1]Лист1!C266</f>
        <v>Завтрак 2</v>
      </c>
      <c r="D13" s="50" t="str">
        <f>[1]Лист1!D266</f>
        <v>фрукты</v>
      </c>
      <c r="E13" s="23" t="s">
        <v>47</v>
      </c>
      <c r="F13" s="24">
        <v>180</v>
      </c>
      <c r="G13" s="24">
        <f>[1]Лист1!G266</f>
        <v>0.7</v>
      </c>
      <c r="H13" s="24">
        <f>[1]Лист1!H266</f>
        <v>0.7</v>
      </c>
      <c r="I13" s="24">
        <f>[1]Лист1!I266</f>
        <v>17.600000000000001</v>
      </c>
      <c r="J13" s="24">
        <f>[1]Лист1!J266</f>
        <v>84.6</v>
      </c>
      <c r="K13" s="25" t="str">
        <f>[1]Лист1!K266</f>
        <v>стр.184</v>
      </c>
      <c r="L13" s="52">
        <v>17.100000000000001</v>
      </c>
    </row>
    <row r="14" spans="1:12" x14ac:dyDescent="0.3">
      <c r="A14" s="41"/>
      <c r="B14" s="20"/>
      <c r="C14" s="21"/>
      <c r="D14" s="49"/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2"/>
      <c r="B15" s="27"/>
      <c r="C15" s="28"/>
      <c r="D15" s="51" t="str">
        <f>[1]Лист1!D269</f>
        <v>итого</v>
      </c>
      <c r="E15" s="30"/>
      <c r="F15" s="31">
        <v>180</v>
      </c>
      <c r="G15" s="31">
        <v>0.7</v>
      </c>
      <c r="H15" s="31">
        <v>0.7</v>
      </c>
      <c r="I15" s="31">
        <v>17.600000000000001</v>
      </c>
      <c r="J15" s="31">
        <v>84.6</v>
      </c>
      <c r="K15" s="32"/>
      <c r="L15" s="53">
        <f>L13</f>
        <v>17.100000000000001</v>
      </c>
    </row>
    <row r="16" spans="1:12" ht="28.2" customHeight="1" x14ac:dyDescent="0.3">
      <c r="A16" s="33">
        <v>2</v>
      </c>
      <c r="B16" s="33">
        <v>3</v>
      </c>
      <c r="C16" s="34" t="str">
        <f>[3]Лист1!C186</f>
        <v>Обед</v>
      </c>
      <c r="D16" s="50" t="str">
        <f>[3]Лист1!D186</f>
        <v>закуска</v>
      </c>
      <c r="E16" s="23" t="s">
        <v>41</v>
      </c>
      <c r="F16" s="24">
        <v>60</v>
      </c>
      <c r="G16" s="24">
        <v>1.56</v>
      </c>
      <c r="H16" s="24">
        <v>3</v>
      </c>
      <c r="I16" s="24">
        <v>1.86</v>
      </c>
      <c r="J16" s="24">
        <v>41.4</v>
      </c>
      <c r="K16" s="25">
        <v>158</v>
      </c>
      <c r="L16" s="24">
        <v>3.73</v>
      </c>
    </row>
    <row r="17" spans="1:12" ht="34.200000000000003" customHeight="1" x14ac:dyDescent="0.3">
      <c r="A17" s="41"/>
      <c r="B17" s="20"/>
      <c r="C17" s="21"/>
      <c r="D17" s="50" t="str">
        <f>[3]Лист1!D187</f>
        <v>1 блюдо</v>
      </c>
      <c r="E17" s="23" t="s">
        <v>40</v>
      </c>
      <c r="F17" s="24">
        <v>250</v>
      </c>
      <c r="G17" s="24">
        <v>4.3899999999999997</v>
      </c>
      <c r="H17" s="24">
        <v>4.6399999999999997</v>
      </c>
      <c r="I17" s="24">
        <v>27.2</v>
      </c>
      <c r="J17" s="24">
        <v>164.5</v>
      </c>
      <c r="K17" s="36">
        <v>0.1866096866096866</v>
      </c>
      <c r="L17" s="24">
        <v>16.36</v>
      </c>
    </row>
    <row r="18" spans="1:12" ht="32.4" customHeight="1" x14ac:dyDescent="0.3">
      <c r="A18" s="41"/>
      <c r="B18" s="20"/>
      <c r="C18" s="21"/>
      <c r="D18" s="50" t="str">
        <f>[3]Лист1!D188</f>
        <v>2 блюдо</v>
      </c>
      <c r="E18" s="23" t="s">
        <v>43</v>
      </c>
      <c r="F18" s="24" t="s">
        <v>42</v>
      </c>
      <c r="G18" s="24">
        <v>4.95</v>
      </c>
      <c r="H18" s="24">
        <v>6.39</v>
      </c>
      <c r="I18" s="24">
        <v>8.64</v>
      </c>
      <c r="J18" s="24">
        <v>112.5</v>
      </c>
      <c r="K18" s="25">
        <v>444</v>
      </c>
      <c r="L18" s="24">
        <v>39.119999999999997</v>
      </c>
    </row>
    <row r="19" spans="1:12" ht="33" customHeight="1" x14ac:dyDescent="0.3">
      <c r="A19" s="41"/>
      <c r="B19" s="20"/>
      <c r="C19" s="21"/>
      <c r="D19" s="50" t="str">
        <f>[3]Лист1!D189</f>
        <v>гарнир</v>
      </c>
      <c r="E19" s="23" t="s">
        <v>44</v>
      </c>
      <c r="F19" s="24">
        <v>150</v>
      </c>
      <c r="G19" s="24">
        <v>0.96</v>
      </c>
      <c r="H19" s="24">
        <v>8.25</v>
      </c>
      <c r="I19" s="24">
        <v>64.319999999999993</v>
      </c>
      <c r="J19" s="24">
        <v>293.3</v>
      </c>
      <c r="K19" s="25">
        <v>4</v>
      </c>
      <c r="L19" s="52">
        <v>5.9</v>
      </c>
    </row>
    <row r="20" spans="1:12" ht="34.200000000000003" customHeight="1" x14ac:dyDescent="0.3">
      <c r="A20" s="41"/>
      <c r="B20" s="20"/>
      <c r="C20" s="21"/>
      <c r="D20" s="50" t="str">
        <f>[3]Лист1!D190</f>
        <v>напиток</v>
      </c>
      <c r="E20" s="23" t="s">
        <v>28</v>
      </c>
      <c r="F20" s="24">
        <f>[3]Лист1!F190</f>
        <v>200</v>
      </c>
      <c r="G20" s="24">
        <v>0.56000000000000005</v>
      </c>
      <c r="H20" s="24">
        <v>0.05</v>
      </c>
      <c r="I20" s="24">
        <v>27.89</v>
      </c>
      <c r="J20" s="24" t="s">
        <v>29</v>
      </c>
      <c r="K20" s="25">
        <f>[3]Лист1!K190</f>
        <v>588</v>
      </c>
      <c r="L20" s="24">
        <v>5.28</v>
      </c>
    </row>
    <row r="21" spans="1:12" ht="31.2" customHeight="1" x14ac:dyDescent="0.3">
      <c r="A21" s="41"/>
      <c r="B21" s="20"/>
      <c r="C21" s="21"/>
      <c r="D21" s="50" t="str">
        <f>[3]Лист1!D191</f>
        <v>хлеб бел.</v>
      </c>
      <c r="E21" s="23" t="str">
        <f>[3]Лист1!E191</f>
        <v>хлеб пшеничный</v>
      </c>
      <c r="F21" s="24">
        <f>[3]Лист1!F191</f>
        <v>50</v>
      </c>
      <c r="G21" s="24">
        <f>[3]Лист1!G191</f>
        <v>4.45</v>
      </c>
      <c r="H21" s="24">
        <f>[3]Лист1!H191</f>
        <v>1.6</v>
      </c>
      <c r="I21" s="24">
        <f>[3]Лист1!I191</f>
        <v>23.3</v>
      </c>
      <c r="J21" s="24">
        <f>[3]Лист1!J191</f>
        <v>133</v>
      </c>
      <c r="K21" s="25" t="str">
        <f>[3]Лист1!K191</f>
        <v>стр. 134</v>
      </c>
      <c r="L21" s="24">
        <v>3.01</v>
      </c>
    </row>
    <row r="22" spans="1:12" ht="29.4" customHeight="1" x14ac:dyDescent="0.3">
      <c r="A22" s="41"/>
      <c r="B22" s="20"/>
      <c r="C22" s="21"/>
      <c r="D22" s="50" t="str">
        <f>[3]Лист1!D192</f>
        <v>хлеб черн.</v>
      </c>
      <c r="E22" s="23" t="str">
        <f>[3]Лист1!E192</f>
        <v>хлеб бородинский</v>
      </c>
      <c r="F22" s="24">
        <f>[3]Лист1!F192</f>
        <v>40</v>
      </c>
      <c r="G22" s="24">
        <f>[3]Лист1!G192</f>
        <v>3.4</v>
      </c>
      <c r="H22" s="24">
        <f>[3]Лист1!H192</f>
        <v>1.26</v>
      </c>
      <c r="I22" s="24">
        <f>[3]Лист1!I192</f>
        <v>17</v>
      </c>
      <c r="J22" s="24">
        <f>[3]Лист1!J192</f>
        <v>103.6</v>
      </c>
      <c r="K22" s="25" t="str">
        <f>[3]Лист1!K192</f>
        <v>стр. 142</v>
      </c>
      <c r="L22" s="24">
        <v>2.3199999999999998</v>
      </c>
    </row>
    <row r="23" spans="1:12" x14ac:dyDescent="0.3">
      <c r="A23" s="41"/>
      <c r="B23" s="20"/>
      <c r="C23" s="21"/>
      <c r="D23" s="49"/>
      <c r="E23" s="23"/>
      <c r="F23" s="24"/>
      <c r="G23" s="24"/>
      <c r="H23" s="24"/>
      <c r="I23" s="24"/>
      <c r="J23" s="24"/>
      <c r="K23" s="25"/>
      <c r="L23" s="24"/>
    </row>
    <row r="24" spans="1:12" x14ac:dyDescent="0.3">
      <c r="A24" s="41"/>
      <c r="B24" s="20"/>
      <c r="C24" s="21"/>
      <c r="D24" s="49"/>
      <c r="E24" s="23"/>
      <c r="F24" s="24"/>
      <c r="G24" s="24"/>
      <c r="H24" s="24"/>
      <c r="I24" s="24"/>
      <c r="J24" s="24"/>
      <c r="K24" s="25"/>
      <c r="L24" s="24"/>
    </row>
    <row r="25" spans="1:12" x14ac:dyDescent="0.3">
      <c r="A25" s="42"/>
      <c r="B25" s="27"/>
      <c r="C25" s="28"/>
      <c r="D25" s="51" t="str">
        <f>[3]Лист1!D195</f>
        <v>итого</v>
      </c>
      <c r="E25" s="30"/>
      <c r="F25" s="31">
        <v>890</v>
      </c>
      <c r="G25" s="31">
        <v>20.27</v>
      </c>
      <c r="H25" s="31">
        <v>25.19</v>
      </c>
      <c r="I25" s="31">
        <v>170.21</v>
      </c>
      <c r="J25" s="31">
        <v>962.09</v>
      </c>
      <c r="K25" s="32"/>
      <c r="L25" s="31">
        <f>L16+L17+L18+L19+L20+L21+L22</f>
        <v>75.72</v>
      </c>
    </row>
    <row r="26" spans="1:12" ht="25.8" customHeight="1" x14ac:dyDescent="0.3">
      <c r="A26" s="33">
        <v>2</v>
      </c>
      <c r="B26" s="33">
        <v>3</v>
      </c>
      <c r="C26" s="34" t="s">
        <v>32</v>
      </c>
      <c r="D26" s="50" t="s">
        <v>48</v>
      </c>
      <c r="E26" s="23" t="s">
        <v>31</v>
      </c>
      <c r="F26" s="24">
        <v>200</v>
      </c>
      <c r="G26" s="24">
        <v>5.8</v>
      </c>
      <c r="H26" s="24">
        <v>5</v>
      </c>
      <c r="I26" s="24">
        <v>9.6</v>
      </c>
      <c r="J26" s="24">
        <v>108</v>
      </c>
      <c r="K26" s="25">
        <v>644</v>
      </c>
      <c r="L26" s="24">
        <v>14.14</v>
      </c>
    </row>
    <row r="27" spans="1:12" ht="25.8" customHeight="1" x14ac:dyDescent="0.3">
      <c r="A27" s="41"/>
      <c r="B27" s="20"/>
      <c r="C27" s="21"/>
      <c r="D27" s="50" t="s">
        <v>49</v>
      </c>
      <c r="E27" s="23" t="s">
        <v>45</v>
      </c>
      <c r="F27" s="24">
        <v>35</v>
      </c>
      <c r="G27" s="24">
        <v>1</v>
      </c>
      <c r="H27" s="24">
        <v>8.1</v>
      </c>
      <c r="I27" s="24">
        <v>14.8</v>
      </c>
      <c r="J27" s="24">
        <v>137</v>
      </c>
      <c r="K27" s="25">
        <v>202</v>
      </c>
      <c r="L27" s="24">
        <v>9.6300000000000008</v>
      </c>
    </row>
    <row r="28" spans="1:12" x14ac:dyDescent="0.3">
      <c r="A28" s="41"/>
      <c r="B28" s="20"/>
      <c r="C28" s="21"/>
      <c r="D28" s="49"/>
      <c r="E28" s="23"/>
      <c r="F28" s="24"/>
      <c r="G28" s="24"/>
      <c r="H28" s="24"/>
      <c r="I28" s="24"/>
      <c r="J28" s="24"/>
      <c r="K28" s="25"/>
      <c r="L28" s="24"/>
    </row>
    <row r="29" spans="1:12" x14ac:dyDescent="0.3">
      <c r="A29" s="41"/>
      <c r="B29" s="20"/>
      <c r="C29" s="21"/>
      <c r="D29" s="49"/>
      <c r="E29" s="23"/>
      <c r="F29" s="24"/>
      <c r="G29" s="24"/>
      <c r="H29" s="24"/>
      <c r="I29" s="24"/>
      <c r="J29" s="24"/>
      <c r="K29" s="25"/>
      <c r="L29" s="24"/>
    </row>
    <row r="30" spans="1:12" x14ac:dyDescent="0.3">
      <c r="A30" s="42"/>
      <c r="B30" s="27"/>
      <c r="C30" s="28"/>
      <c r="D30" s="51" t="s">
        <v>33</v>
      </c>
      <c r="E30" s="30">
        <v>0</v>
      </c>
      <c r="F30" s="31">
        <v>235</v>
      </c>
      <c r="G30" s="31">
        <v>6.8</v>
      </c>
      <c r="H30" s="31">
        <v>13.1</v>
      </c>
      <c r="I30" s="31">
        <v>24.4</v>
      </c>
      <c r="J30" s="31">
        <v>245</v>
      </c>
      <c r="K30" s="32">
        <v>0</v>
      </c>
      <c r="L30" s="31">
        <f>L26+L27</f>
        <v>23.770000000000003</v>
      </c>
    </row>
    <row r="31" spans="1:12" ht="34.799999999999997" customHeight="1" x14ac:dyDescent="0.3">
      <c r="A31" s="33">
        <v>2</v>
      </c>
      <c r="B31" s="33">
        <v>3</v>
      </c>
      <c r="C31" s="34" t="s">
        <v>34</v>
      </c>
      <c r="D31" s="50" t="s">
        <v>50</v>
      </c>
      <c r="E31" s="23" t="s">
        <v>35</v>
      </c>
      <c r="F31" s="24">
        <v>270</v>
      </c>
      <c r="G31" s="24">
        <v>10.9</v>
      </c>
      <c r="H31" s="24">
        <v>11.9</v>
      </c>
      <c r="I31" s="24">
        <v>29.8</v>
      </c>
      <c r="J31" s="24">
        <v>279</v>
      </c>
      <c r="K31" s="25">
        <v>319</v>
      </c>
      <c r="L31" s="24">
        <v>54.83</v>
      </c>
    </row>
    <row r="32" spans="1:12" ht="33" customHeight="1" x14ac:dyDescent="0.3">
      <c r="A32" s="41"/>
      <c r="B32" s="20"/>
      <c r="C32" s="21"/>
      <c r="D32" s="50" t="s">
        <v>51</v>
      </c>
      <c r="E32" s="23" t="s">
        <v>46</v>
      </c>
      <c r="F32" s="24">
        <v>60</v>
      </c>
      <c r="G32" s="24">
        <v>0.84</v>
      </c>
      <c r="H32" s="24">
        <v>6.048</v>
      </c>
      <c r="I32" s="24">
        <v>5.53</v>
      </c>
      <c r="J32" s="24">
        <v>79.92</v>
      </c>
      <c r="K32" s="25">
        <v>84</v>
      </c>
      <c r="L32" s="24">
        <v>4.4400000000000004</v>
      </c>
    </row>
    <row r="33" spans="1:12" ht="31.2" customHeight="1" x14ac:dyDescent="0.3">
      <c r="A33" s="41"/>
      <c r="B33" s="20"/>
      <c r="C33" s="21"/>
      <c r="D33" s="50" t="s">
        <v>48</v>
      </c>
      <c r="E33" s="23" t="s">
        <v>27</v>
      </c>
      <c r="F33" s="24">
        <v>200</v>
      </c>
      <c r="G33" s="24">
        <v>1</v>
      </c>
      <c r="H33" s="24">
        <v>0.2</v>
      </c>
      <c r="I33" s="24">
        <v>20.2</v>
      </c>
      <c r="J33" s="24">
        <v>92</v>
      </c>
      <c r="K33" s="25">
        <v>216</v>
      </c>
      <c r="L33" s="52">
        <v>28</v>
      </c>
    </row>
    <row r="34" spans="1:12" ht="35.4" customHeight="1" x14ac:dyDescent="0.3">
      <c r="A34" s="41"/>
      <c r="B34" s="20"/>
      <c r="C34" s="21"/>
      <c r="D34" s="50" t="s">
        <v>52</v>
      </c>
      <c r="E34" s="23" t="s">
        <v>36</v>
      </c>
      <c r="F34" s="24">
        <v>60</v>
      </c>
      <c r="G34" s="24">
        <v>4.53</v>
      </c>
      <c r="H34" s="24">
        <v>8.85</v>
      </c>
      <c r="I34" s="24">
        <v>23.43</v>
      </c>
      <c r="J34" s="24">
        <v>199.1</v>
      </c>
      <c r="K34" s="25" t="s">
        <v>26</v>
      </c>
      <c r="L34" s="24">
        <v>10.71</v>
      </c>
    </row>
    <row r="35" spans="1:12" ht="30" customHeight="1" x14ac:dyDescent="0.3">
      <c r="A35" s="41"/>
      <c r="B35" s="20"/>
      <c r="C35" s="21"/>
      <c r="D35" s="50" t="s">
        <v>53</v>
      </c>
      <c r="E35" s="23" t="s">
        <v>37</v>
      </c>
      <c r="F35" s="24">
        <v>60</v>
      </c>
      <c r="G35" s="24">
        <v>5.0999999999999996</v>
      </c>
      <c r="H35" s="24">
        <v>1.9</v>
      </c>
      <c r="I35" s="24">
        <v>25.5</v>
      </c>
      <c r="J35" s="24">
        <v>155.4</v>
      </c>
      <c r="K35" s="25">
        <v>142</v>
      </c>
      <c r="L35" s="24">
        <v>2.3199999999999998</v>
      </c>
    </row>
    <row r="36" spans="1:12" x14ac:dyDescent="0.3">
      <c r="A36" s="41"/>
      <c r="B36" s="20"/>
      <c r="C36" s="21"/>
      <c r="D36" s="49"/>
      <c r="E36" s="23"/>
      <c r="F36" s="24"/>
      <c r="G36" s="24"/>
      <c r="H36" s="24"/>
      <c r="I36" s="24"/>
      <c r="J36" s="24"/>
      <c r="K36" s="25"/>
      <c r="L36" s="24"/>
    </row>
    <row r="37" spans="1:12" x14ac:dyDescent="0.3">
      <c r="A37" s="42"/>
      <c r="B37" s="27"/>
      <c r="C37" s="28"/>
      <c r="D37" s="51"/>
      <c r="E37" s="30" t="s">
        <v>33</v>
      </c>
      <c r="F37" s="31">
        <v>620</v>
      </c>
      <c r="G37" s="31">
        <v>20.59</v>
      </c>
      <c r="H37" s="31">
        <v>21.007999999999999</v>
      </c>
      <c r="I37" s="31">
        <v>95.83</v>
      </c>
      <c r="J37" s="31">
        <v>687.52</v>
      </c>
      <c r="K37" s="32"/>
      <c r="L37" s="53">
        <f>L31+L32+L33+L34+L35</f>
        <v>100.29999999999998</v>
      </c>
    </row>
    <row r="38" spans="1:12" x14ac:dyDescent="0.3">
      <c r="A38" s="41">
        <v>2</v>
      </c>
      <c r="B38" s="20">
        <v>3</v>
      </c>
      <c r="C38" s="21" t="s">
        <v>54</v>
      </c>
      <c r="D38" s="50" t="s">
        <v>55</v>
      </c>
      <c r="E38" s="23" t="s">
        <v>38</v>
      </c>
      <c r="F38" s="24">
        <v>150</v>
      </c>
      <c r="G38" s="24">
        <v>4.57</v>
      </c>
      <c r="H38" s="24">
        <v>3.73</v>
      </c>
      <c r="I38" s="24">
        <v>5.97</v>
      </c>
      <c r="J38" s="24">
        <v>79.180000000000007</v>
      </c>
      <c r="K38" s="25">
        <v>645</v>
      </c>
      <c r="L38" s="24">
        <v>10.82</v>
      </c>
    </row>
    <row r="39" spans="1:12" x14ac:dyDescent="0.3">
      <c r="A39" s="41"/>
      <c r="B39" s="20"/>
      <c r="C39" s="21"/>
      <c r="D39" s="50"/>
      <c r="E39" s="23"/>
      <c r="F39" s="24"/>
      <c r="G39" s="24"/>
      <c r="H39" s="24"/>
      <c r="I39" s="24"/>
      <c r="J39" s="24"/>
      <c r="K39" s="25"/>
      <c r="L39" s="24"/>
    </row>
    <row r="40" spans="1:12" x14ac:dyDescent="0.3">
      <c r="A40" s="41"/>
      <c r="B40" s="20"/>
      <c r="C40" s="21"/>
      <c r="D40" s="50"/>
      <c r="E40" s="23"/>
      <c r="F40" s="24"/>
      <c r="G40" s="24"/>
      <c r="H40" s="24"/>
      <c r="I40" s="24"/>
      <c r="J40" s="24"/>
      <c r="K40" s="25"/>
      <c r="L40" s="24"/>
    </row>
    <row r="41" spans="1:12" x14ac:dyDescent="0.3">
      <c r="A41" s="41"/>
      <c r="B41" s="20"/>
      <c r="C41" s="21"/>
      <c r="D41" s="49"/>
      <c r="E41" s="23"/>
      <c r="F41" s="24"/>
      <c r="G41" s="24"/>
      <c r="H41" s="24"/>
      <c r="I41" s="24"/>
      <c r="J41" s="24"/>
      <c r="K41" s="25"/>
      <c r="L41" s="24"/>
    </row>
    <row r="42" spans="1:12" x14ac:dyDescent="0.3">
      <c r="A42" s="41"/>
      <c r="B42" s="20"/>
      <c r="C42" s="21"/>
      <c r="D42" s="49"/>
      <c r="E42" s="23"/>
      <c r="F42" s="24"/>
      <c r="G42" s="24"/>
      <c r="H42" s="24"/>
      <c r="I42" s="24"/>
      <c r="J42" s="24"/>
      <c r="K42" s="25"/>
      <c r="L42" s="24"/>
    </row>
    <row r="43" spans="1:12" x14ac:dyDescent="0.3">
      <c r="A43" s="42"/>
      <c r="B43" s="27"/>
      <c r="C43" s="28"/>
      <c r="D43" s="37"/>
      <c r="E43" s="30" t="s">
        <v>33</v>
      </c>
      <c r="F43" s="31">
        <v>2585</v>
      </c>
      <c r="G43" s="31">
        <v>69.77</v>
      </c>
      <c r="H43" s="31">
        <v>80.400000000000006</v>
      </c>
      <c r="I43" s="31">
        <v>379.82</v>
      </c>
      <c r="J43" s="31">
        <v>2543</v>
      </c>
      <c r="K43" s="32"/>
      <c r="L43" s="31">
        <f>L38</f>
        <v>10.82</v>
      </c>
    </row>
    <row r="44" spans="1:12" ht="15" thickBot="1" x14ac:dyDescent="0.35">
      <c r="A44" s="43"/>
      <c r="B44" s="43"/>
      <c r="C44" s="47"/>
      <c r="D44" s="48"/>
      <c r="E44" s="38"/>
      <c r="F44" s="39"/>
      <c r="G44" s="39"/>
      <c r="H44" s="39"/>
      <c r="I44" s="39"/>
      <c r="J44" s="39"/>
      <c r="K44" s="40"/>
      <c r="L44" s="54">
        <f>L43+L37+L30+L25+L15+L12</f>
        <v>279.67999999999995</v>
      </c>
    </row>
  </sheetData>
  <mergeCells count="4">
    <mergeCell ref="C1:E1"/>
    <mergeCell ref="H1:K1"/>
    <mergeCell ref="H2:K2"/>
    <mergeCell ref="C44:D44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opLeftCell="A22" zoomScaleNormal="100" workbookViewId="0">
      <selection sqref="A1:L47"/>
    </sheetView>
  </sheetViews>
  <sheetFormatPr defaultRowHeight="14.4" x14ac:dyDescent="0.3"/>
  <cols>
    <col min="5" max="5" width="33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3 1055:16384" x14ac:dyDescent="0.3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  <c r="M1" s="2"/>
    </row>
    <row r="2" spans="1:13 1055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  <c r="M2" s="2"/>
    </row>
    <row r="3" spans="1:13 1055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9</v>
      </c>
      <c r="J3" s="9">
        <v>2024</v>
      </c>
      <c r="K3" s="1"/>
      <c r="L3" s="2"/>
      <c r="M3" s="2"/>
    </row>
    <row r="4" spans="1:13 1055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3 1055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3 1055:16384" x14ac:dyDescent="0.3">
      <c r="A6" s="41">
        <f>[1]Лист1!A258</f>
        <v>1</v>
      </c>
      <c r="B6" s="20">
        <f>[1]Лист1!B258</f>
        <v>7</v>
      </c>
      <c r="C6" s="15" t="str">
        <f>[1]Лист1!C258</f>
        <v>Завтрак</v>
      </c>
      <c r="D6" s="16" t="str">
        <f>[1]Лист1!D258</f>
        <v>гор.блюдо</v>
      </c>
      <c r="E6" s="17" t="s">
        <v>39</v>
      </c>
      <c r="F6" s="18">
        <v>200</v>
      </c>
      <c r="G6" s="18">
        <v>3.6</v>
      </c>
      <c r="H6" s="18">
        <v>3.76</v>
      </c>
      <c r="I6" s="18">
        <v>14.56</v>
      </c>
      <c r="J6" s="18">
        <v>108</v>
      </c>
      <c r="K6" s="19">
        <v>94</v>
      </c>
      <c r="L6" s="18">
        <f>[2]Лист1!L6</f>
        <v>0</v>
      </c>
      <c r="M6" s="2"/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3 1055:16384" ht="39.6" customHeight="1" x14ac:dyDescent="0.3">
      <c r="A7" s="41">
        <f>[1]Лист1!A259</f>
        <v>0</v>
      </c>
      <c r="B7" s="20">
        <f>[1]Лист1!B259</f>
        <v>0</v>
      </c>
      <c r="C7" s="21">
        <f>[1]Лист1!C259</f>
        <v>0</v>
      </c>
      <c r="D7" s="26" t="str">
        <f>[1]Лист1!D259</f>
        <v>закуска</v>
      </c>
      <c r="E7" s="23" t="s">
        <v>25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58</v>
      </c>
      <c r="L7" s="24">
        <f>[3]Лист1!L91</f>
        <v>0</v>
      </c>
      <c r="M7" s="2"/>
    </row>
    <row r="8" spans="1:13 1055:16384" ht="26.4" customHeight="1" x14ac:dyDescent="0.3">
      <c r="A8" s="41">
        <f>[1]Лист1!A260</f>
        <v>0</v>
      </c>
      <c r="B8" s="20">
        <f>[1]Лист1!B260</f>
        <v>0</v>
      </c>
      <c r="C8" s="21">
        <f>[1]Лист1!C260</f>
        <v>0</v>
      </c>
      <c r="D8" s="22" t="str">
        <f>[1]Лист1!D260</f>
        <v>гор.напиток</v>
      </c>
      <c r="E8" s="23" t="str">
        <f>[1]Лист1!E260</f>
        <v>кофейный напиток</v>
      </c>
      <c r="F8" s="24">
        <f>[1]Лист1!F260</f>
        <v>200</v>
      </c>
      <c r="G8" s="24">
        <f>[1]Лист1!G260</f>
        <v>0.99</v>
      </c>
      <c r="H8" s="24">
        <f>[1]Лист1!H260</f>
        <v>0.17</v>
      </c>
      <c r="I8" s="24">
        <f>[1]Лист1!I260</f>
        <v>26</v>
      </c>
      <c r="J8" s="24">
        <f>[1]Лист1!J260</f>
        <v>109.4</v>
      </c>
      <c r="K8" s="25">
        <f>[1]Лист1!K260</f>
        <v>636</v>
      </c>
      <c r="L8" s="24">
        <f>[3]Лист1!L92</f>
        <v>0</v>
      </c>
      <c r="M8" s="2"/>
    </row>
    <row r="9" spans="1:13 1055:16384" ht="66" customHeight="1" x14ac:dyDescent="0.3">
      <c r="A9" s="41">
        <f>[1]Лист1!A261</f>
        <v>0</v>
      </c>
      <c r="B9" s="20">
        <f>[1]Лист1!B261</f>
        <v>0</v>
      </c>
      <c r="C9" s="21">
        <f>[1]Лист1!C261</f>
        <v>0</v>
      </c>
      <c r="D9" s="22" t="str">
        <f>[1]Лист1!D261</f>
        <v>хлеб</v>
      </c>
      <c r="E9" s="23" t="s">
        <v>30</v>
      </c>
      <c r="F9" s="24">
        <f>[1]Лист1!F261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">
        <v>26</v>
      </c>
      <c r="L9" s="24">
        <f>[3]Лист1!L93</f>
        <v>0</v>
      </c>
      <c r="M9" s="2"/>
    </row>
    <row r="10" spans="1:13 1055:16384" x14ac:dyDescent="0.3">
      <c r="A10" s="41">
        <f>[1]Лист1!A262</f>
        <v>0</v>
      </c>
      <c r="B10" s="20">
        <f>[1]Лист1!B262</f>
        <v>0</v>
      </c>
      <c r="C10" s="21">
        <f>[1]Лист1!C262</f>
        <v>0</v>
      </c>
      <c r="D10" s="22">
        <f>[1]Лист1!D262</f>
        <v>0</v>
      </c>
      <c r="E10" s="23">
        <f>[1]Лист1!E262</f>
        <v>0</v>
      </c>
      <c r="F10" s="24">
        <f>[1]Лист1!F262</f>
        <v>0</v>
      </c>
      <c r="G10" s="24">
        <f>[1]Лист1!G262</f>
        <v>0</v>
      </c>
      <c r="H10" s="24">
        <f>[1]Лист1!H262</f>
        <v>0</v>
      </c>
      <c r="I10" s="24">
        <f>[1]Лист1!I262</f>
        <v>0</v>
      </c>
      <c r="J10" s="24">
        <f>[1]Лист1!J262</f>
        <v>0</v>
      </c>
      <c r="K10" s="25">
        <f>[1]Лист1!K262</f>
        <v>0</v>
      </c>
      <c r="L10" s="24">
        <f>[3]Лист1!L94</f>
        <v>0</v>
      </c>
      <c r="M10" s="2"/>
    </row>
    <row r="11" spans="1:13 1055:16384" x14ac:dyDescent="0.3">
      <c r="A11" s="41">
        <f>[1]Лист1!A263</f>
        <v>0</v>
      </c>
      <c r="B11" s="20">
        <f>[1]Лист1!B263</f>
        <v>0</v>
      </c>
      <c r="C11" s="21">
        <f>[1]Лист1!C263</f>
        <v>0</v>
      </c>
      <c r="D11" s="26">
        <f>[1]Лист1!D263</f>
        <v>0</v>
      </c>
      <c r="E11" s="23">
        <f>[1]Лист1!E263</f>
        <v>0</v>
      </c>
      <c r="F11" s="24">
        <f>[1]Лист1!F263</f>
        <v>0</v>
      </c>
      <c r="G11" s="24">
        <f>[1]Лист1!G263</f>
        <v>0</v>
      </c>
      <c r="H11" s="24">
        <f>[1]Лист1!H263</f>
        <v>0</v>
      </c>
      <c r="I11" s="24">
        <f>[1]Лист1!I263</f>
        <v>0</v>
      </c>
      <c r="J11" s="24">
        <f>[1]Лист1!J263</f>
        <v>0</v>
      </c>
      <c r="K11" s="25">
        <f>[1]Лист1!K263</f>
        <v>0</v>
      </c>
      <c r="L11" s="24">
        <f>[3]Лист1!L95</f>
        <v>0</v>
      </c>
      <c r="M11" s="2"/>
    </row>
    <row r="12" spans="1:13 1055:16384" x14ac:dyDescent="0.3">
      <c r="A12" s="41">
        <f>[1]Лист1!A264</f>
        <v>0</v>
      </c>
      <c r="B12" s="20">
        <f>[1]Лист1!B264</f>
        <v>0</v>
      </c>
      <c r="C12" s="21">
        <f>[1]Лист1!C264</f>
        <v>0</v>
      </c>
      <c r="D12" s="26">
        <f>[1]Лист1!D264</f>
        <v>0</v>
      </c>
      <c r="E12" s="23">
        <f>[1]Лист1!E264</f>
        <v>0</v>
      </c>
      <c r="F12" s="24">
        <f>[1]Лист1!F264</f>
        <v>0</v>
      </c>
      <c r="G12" s="24">
        <f>[1]Лист1!G264</f>
        <v>0</v>
      </c>
      <c r="H12" s="24">
        <f>[1]Лист1!H264</f>
        <v>0</v>
      </c>
      <c r="I12" s="24">
        <f>[1]Лист1!I264</f>
        <v>0</v>
      </c>
      <c r="J12" s="24">
        <f>[1]Лист1!J264</f>
        <v>0</v>
      </c>
      <c r="K12" s="25">
        <f>[1]Лист1!K264</f>
        <v>0</v>
      </c>
      <c r="L12" s="24">
        <f>[3]Лист1!L96</f>
        <v>0</v>
      </c>
      <c r="M12" s="2"/>
    </row>
    <row r="13" spans="1:13 1055:16384" x14ac:dyDescent="0.3">
      <c r="A13" s="42">
        <f>[1]Лист1!A265</f>
        <v>0</v>
      </c>
      <c r="B13" s="27">
        <f>[1]Лист1!B265</f>
        <v>0</v>
      </c>
      <c r="C13" s="28">
        <f>[1]Лист1!C265</f>
        <v>0</v>
      </c>
      <c r="D13" s="29" t="str">
        <f>[1]Лист1!D265</f>
        <v>итого</v>
      </c>
      <c r="E13" s="30">
        <f>[1]Лист1!E265</f>
        <v>0</v>
      </c>
      <c r="F13" s="31">
        <v>510</v>
      </c>
      <c r="G13" s="31">
        <v>16.84</v>
      </c>
      <c r="H13" s="31">
        <v>16.760000000000002</v>
      </c>
      <c r="I13" s="31">
        <v>65.81</v>
      </c>
      <c r="J13" s="31">
        <v>484.5</v>
      </c>
      <c r="K13" s="32">
        <f>[1]Лист1!K265</f>
        <v>0</v>
      </c>
      <c r="L13" s="31">
        <f>[3]Лист1!L97</f>
        <v>0</v>
      </c>
      <c r="M13" s="2"/>
    </row>
    <row r="14" spans="1:13 1055:16384" x14ac:dyDescent="0.3">
      <c r="A14" s="33">
        <f>[1]Лист1!A266</f>
        <v>1</v>
      </c>
      <c r="B14" s="33">
        <f>[1]Лист1!B266</f>
        <v>7</v>
      </c>
      <c r="C14" s="34" t="str">
        <f>[1]Лист1!C266</f>
        <v>Завтрак 2</v>
      </c>
      <c r="D14" s="35" t="str">
        <f>[1]Лист1!D266</f>
        <v>фрукты</v>
      </c>
      <c r="E14" s="23" t="str">
        <f>[1]Лист1!E266</f>
        <v>яблоко</v>
      </c>
      <c r="F14" s="24">
        <v>180</v>
      </c>
      <c r="G14" s="24">
        <f>[1]Лист1!G266</f>
        <v>0.7</v>
      </c>
      <c r="H14" s="24">
        <f>[1]Лист1!H266</f>
        <v>0.7</v>
      </c>
      <c r="I14" s="24">
        <f>[1]Лист1!I266</f>
        <v>17.600000000000001</v>
      </c>
      <c r="J14" s="24">
        <f>[1]Лист1!J266</f>
        <v>84.6</v>
      </c>
      <c r="K14" s="25" t="str">
        <f>[1]Лист1!K266</f>
        <v>стр.184</v>
      </c>
      <c r="L14" s="24">
        <f>[3]Лист1!L98</f>
        <v>0</v>
      </c>
      <c r="M14" s="2"/>
    </row>
    <row r="15" spans="1:13 1055:16384" ht="39.6" customHeight="1" x14ac:dyDescent="0.3">
      <c r="A15" s="41">
        <f>[1]Лист1!A267</f>
        <v>0</v>
      </c>
      <c r="B15" s="20">
        <f>[1]Лист1!B267</f>
        <v>0</v>
      </c>
      <c r="C15" s="21">
        <f>[1]Лист1!C267</f>
        <v>0</v>
      </c>
      <c r="D15" s="26">
        <f>[1]Лист1!D267</f>
        <v>0</v>
      </c>
      <c r="E15" s="23"/>
      <c r="F15" s="24"/>
      <c r="G15" s="24"/>
      <c r="H15" s="24"/>
      <c r="I15" s="24"/>
      <c r="J15" s="24"/>
      <c r="K15" s="25"/>
      <c r="L15" s="24">
        <f>[3]Лист1!L99</f>
        <v>0</v>
      </c>
      <c r="M15" s="2"/>
    </row>
    <row r="16" spans="1:13 1055:16384" x14ac:dyDescent="0.3">
      <c r="A16" s="41">
        <f>[1]Лист1!A268</f>
        <v>0</v>
      </c>
      <c r="B16" s="20">
        <f>[1]Лист1!B268</f>
        <v>0</v>
      </c>
      <c r="C16" s="21">
        <f>[1]Лист1!C268</f>
        <v>0</v>
      </c>
      <c r="D16" s="26">
        <f>[1]Лист1!D268</f>
        <v>0</v>
      </c>
      <c r="E16" s="23">
        <f>[1]Лист1!E268</f>
        <v>0</v>
      </c>
      <c r="F16" s="24">
        <f>[1]Лист1!F268</f>
        <v>0</v>
      </c>
      <c r="G16" s="24">
        <f>[1]Лист1!G268</f>
        <v>0</v>
      </c>
      <c r="H16" s="24">
        <f>[1]Лист1!H268</f>
        <v>0</v>
      </c>
      <c r="I16" s="24">
        <f>[1]Лист1!I268</f>
        <v>0</v>
      </c>
      <c r="J16" s="24">
        <f>[1]Лист1!J268</f>
        <v>0</v>
      </c>
      <c r="K16" s="25">
        <f>[1]Лист1!K268</f>
        <v>0</v>
      </c>
      <c r="L16" s="24">
        <f>[3]Лист1!L100</f>
        <v>0</v>
      </c>
      <c r="M16" s="2"/>
    </row>
    <row r="17" spans="1:13" x14ac:dyDescent="0.3">
      <c r="A17" s="42">
        <f>[1]Лист1!A269</f>
        <v>0</v>
      </c>
      <c r="B17" s="27">
        <f>[1]Лист1!B269</f>
        <v>0</v>
      </c>
      <c r="C17" s="28">
        <f>[1]Лист1!C269</f>
        <v>0</v>
      </c>
      <c r="D17" s="29" t="str">
        <f>[1]Лист1!D269</f>
        <v>итого</v>
      </c>
      <c r="E17" s="30">
        <f>[1]Лист1!E269</f>
        <v>0</v>
      </c>
      <c r="F17" s="31">
        <v>180</v>
      </c>
      <c r="G17" s="31">
        <v>0.7</v>
      </c>
      <c r="H17" s="31">
        <v>0.7</v>
      </c>
      <c r="I17" s="31">
        <v>17.600000000000001</v>
      </c>
      <c r="J17" s="31">
        <v>84.6</v>
      </c>
      <c r="K17" s="32">
        <f>[1]Лист1!K269</f>
        <v>0</v>
      </c>
      <c r="L17" s="31">
        <f>[3]Лист1!L101</f>
        <v>0</v>
      </c>
      <c r="M17" s="2"/>
    </row>
    <row r="18" spans="1:13" x14ac:dyDescent="0.3">
      <c r="A18" s="33">
        <f>[3]Лист1!A186</f>
        <v>1</v>
      </c>
      <c r="B18" s="33">
        <f>[3]Лист1!B186</f>
        <v>5</v>
      </c>
      <c r="C18" s="34" t="str">
        <f>[3]Лист1!C186</f>
        <v>Обед</v>
      </c>
      <c r="D18" s="22" t="str">
        <f>[3]Лист1!D186</f>
        <v>закуска</v>
      </c>
      <c r="E18" s="23" t="s">
        <v>41</v>
      </c>
      <c r="F18" s="24">
        <v>60</v>
      </c>
      <c r="G18" s="24">
        <v>1.56</v>
      </c>
      <c r="H18" s="24">
        <v>3</v>
      </c>
      <c r="I18" s="24">
        <v>1.86</v>
      </c>
      <c r="J18" s="24">
        <v>41.4</v>
      </c>
      <c r="K18" s="25">
        <v>158</v>
      </c>
      <c r="L18" s="24">
        <f>[3]Лист1!L102</f>
        <v>0</v>
      </c>
      <c r="M18" s="2"/>
    </row>
    <row r="19" spans="1:13" ht="79.2" customHeight="1" x14ac:dyDescent="0.3">
      <c r="A19" s="41">
        <f>[3]Лист1!A187</f>
        <v>0</v>
      </c>
      <c r="B19" s="20">
        <f>[3]Лист1!B187</f>
        <v>0</v>
      </c>
      <c r="C19" s="21">
        <f>[3]Лист1!C187</f>
        <v>0</v>
      </c>
      <c r="D19" s="22" t="str">
        <f>[3]Лист1!D187</f>
        <v>1 блюдо</v>
      </c>
      <c r="E19" s="23" t="s">
        <v>40</v>
      </c>
      <c r="F19" s="24">
        <v>250</v>
      </c>
      <c r="G19" s="24">
        <v>4.3899999999999997</v>
      </c>
      <c r="H19" s="24">
        <v>4.6399999999999997</v>
      </c>
      <c r="I19" s="24">
        <v>27.2</v>
      </c>
      <c r="J19" s="24">
        <v>164.5</v>
      </c>
      <c r="K19" s="36">
        <v>0.1866096866096866</v>
      </c>
      <c r="L19" s="24">
        <f>[3]Лист1!L103</f>
        <v>0</v>
      </c>
      <c r="M19" s="2"/>
    </row>
    <row r="20" spans="1:13" ht="39.6" customHeight="1" x14ac:dyDescent="0.3">
      <c r="A20" s="41">
        <f>[3]Лист1!A188</f>
        <v>0</v>
      </c>
      <c r="B20" s="20">
        <f>[3]Лист1!B188</f>
        <v>0</v>
      </c>
      <c r="C20" s="21">
        <f>[3]Лист1!C188</f>
        <v>0</v>
      </c>
      <c r="D20" s="22" t="str">
        <f>[3]Лист1!D188</f>
        <v>2 блюдо</v>
      </c>
      <c r="E20" s="23" t="s">
        <v>43</v>
      </c>
      <c r="F20" s="24" t="s">
        <v>42</v>
      </c>
      <c r="G20" s="24">
        <v>4.95</v>
      </c>
      <c r="H20" s="24">
        <v>6.39</v>
      </c>
      <c r="I20" s="24">
        <v>8.64</v>
      </c>
      <c r="J20" s="24">
        <v>112.5</v>
      </c>
      <c r="K20" s="25">
        <v>444</v>
      </c>
      <c r="L20" s="24">
        <f>[3]Лист1!L104</f>
        <v>0</v>
      </c>
      <c r="M20" s="2"/>
    </row>
    <row r="21" spans="1:13" ht="39.6" customHeight="1" x14ac:dyDescent="0.3">
      <c r="A21" s="41">
        <f>[3]Лист1!A189</f>
        <v>0</v>
      </c>
      <c r="B21" s="20">
        <f>[3]Лист1!B189</f>
        <v>0</v>
      </c>
      <c r="C21" s="21">
        <f>[3]Лист1!C189</f>
        <v>0</v>
      </c>
      <c r="D21" s="22" t="str">
        <f>[3]Лист1!D189</f>
        <v>гарнир</v>
      </c>
      <c r="E21" s="23" t="s">
        <v>44</v>
      </c>
      <c r="F21" s="24">
        <v>150</v>
      </c>
      <c r="G21" s="24">
        <v>0.96</v>
      </c>
      <c r="H21" s="24">
        <v>8.25</v>
      </c>
      <c r="I21" s="24">
        <v>64.319999999999993</v>
      </c>
      <c r="J21" s="24">
        <v>293.3</v>
      </c>
      <c r="K21" s="25">
        <v>4</v>
      </c>
      <c r="L21" s="24">
        <f>[3]Лист1!L105</f>
        <v>0</v>
      </c>
      <c r="M21" s="2"/>
    </row>
    <row r="22" spans="1:13" ht="52.8" customHeight="1" x14ac:dyDescent="0.3">
      <c r="A22" s="41">
        <f>[3]Лист1!A190</f>
        <v>0</v>
      </c>
      <c r="B22" s="20">
        <f>[3]Лист1!B190</f>
        <v>0</v>
      </c>
      <c r="C22" s="21">
        <f>[3]Лист1!C190</f>
        <v>0</v>
      </c>
      <c r="D22" s="22" t="str">
        <f>[3]Лист1!D190</f>
        <v>напиток</v>
      </c>
      <c r="E22" s="23" t="s">
        <v>28</v>
      </c>
      <c r="F22" s="24">
        <f>[3]Лист1!F190</f>
        <v>200</v>
      </c>
      <c r="G22" s="24">
        <v>0.56000000000000005</v>
      </c>
      <c r="H22" s="24">
        <v>0.05</v>
      </c>
      <c r="I22" s="24">
        <v>27.89</v>
      </c>
      <c r="J22" s="24" t="s">
        <v>29</v>
      </c>
      <c r="K22" s="25">
        <f>[3]Лист1!K190</f>
        <v>588</v>
      </c>
      <c r="L22" s="24">
        <f>[3]Лист1!L106</f>
        <v>0</v>
      </c>
      <c r="M22" s="2"/>
    </row>
    <row r="23" spans="1:13" ht="39.6" customHeight="1" x14ac:dyDescent="0.3">
      <c r="A23" s="41">
        <f>[3]Лист1!A191</f>
        <v>0</v>
      </c>
      <c r="B23" s="20">
        <f>[3]Лист1!B191</f>
        <v>0</v>
      </c>
      <c r="C23" s="21">
        <f>[3]Лист1!C191</f>
        <v>0</v>
      </c>
      <c r="D23" s="22" t="str">
        <f>[3]Лист1!D191</f>
        <v>хлеб бел.</v>
      </c>
      <c r="E23" s="23" t="str">
        <f>[3]Лист1!E191</f>
        <v>хлеб пшеничный</v>
      </c>
      <c r="F23" s="24">
        <f>[3]Лист1!F191</f>
        <v>50</v>
      </c>
      <c r="G23" s="24">
        <f>[3]Лист1!G191</f>
        <v>4.45</v>
      </c>
      <c r="H23" s="24">
        <f>[3]Лист1!H191</f>
        <v>1.6</v>
      </c>
      <c r="I23" s="24">
        <f>[3]Лист1!I191</f>
        <v>23.3</v>
      </c>
      <c r="J23" s="24">
        <f>[3]Лист1!J191</f>
        <v>133</v>
      </c>
      <c r="K23" s="25" t="str">
        <f>[3]Лист1!K191</f>
        <v>стр. 134</v>
      </c>
      <c r="L23" s="24">
        <f>[3]Лист1!L107</f>
        <v>0</v>
      </c>
      <c r="M23" s="2"/>
    </row>
    <row r="24" spans="1:13" ht="39.6" customHeight="1" x14ac:dyDescent="0.3">
      <c r="A24" s="41">
        <f>[3]Лист1!A192</f>
        <v>0</v>
      </c>
      <c r="B24" s="20">
        <f>[3]Лист1!B192</f>
        <v>0</v>
      </c>
      <c r="C24" s="21">
        <f>[3]Лист1!C192</f>
        <v>0</v>
      </c>
      <c r="D24" s="22" t="str">
        <f>[3]Лист1!D192</f>
        <v>хлеб черн.</v>
      </c>
      <c r="E24" s="23" t="str">
        <f>[3]Лист1!E192</f>
        <v>хлеб бородинский</v>
      </c>
      <c r="F24" s="24">
        <f>[3]Лист1!F192</f>
        <v>40</v>
      </c>
      <c r="G24" s="24">
        <f>[3]Лист1!G192</f>
        <v>3.4</v>
      </c>
      <c r="H24" s="24">
        <f>[3]Лист1!H192</f>
        <v>1.26</v>
      </c>
      <c r="I24" s="24">
        <f>[3]Лист1!I192</f>
        <v>17</v>
      </c>
      <c r="J24" s="24">
        <f>[3]Лист1!J192</f>
        <v>103.6</v>
      </c>
      <c r="K24" s="25" t="str">
        <f>[3]Лист1!K192</f>
        <v>стр. 142</v>
      </c>
      <c r="L24" s="24">
        <f>[3]Лист1!L108</f>
        <v>0</v>
      </c>
      <c r="M24" s="2"/>
    </row>
    <row r="25" spans="1:13" x14ac:dyDescent="0.3">
      <c r="A25" s="41">
        <f>[3]Лист1!A193</f>
        <v>0</v>
      </c>
      <c r="B25" s="20">
        <f>[3]Лист1!B193</f>
        <v>0</v>
      </c>
      <c r="C25" s="21">
        <f>[3]Лист1!C193</f>
        <v>0</v>
      </c>
      <c r="D25" s="26">
        <f>[3]Лист1!D193</f>
        <v>0</v>
      </c>
      <c r="E25" s="23">
        <f>[3]Лист1!E193</f>
        <v>0</v>
      </c>
      <c r="F25" s="24">
        <f>[3]Лист1!F193</f>
        <v>0</v>
      </c>
      <c r="G25" s="24">
        <f>[3]Лист1!G193</f>
        <v>0</v>
      </c>
      <c r="H25" s="24">
        <f>[3]Лист1!H193</f>
        <v>0</v>
      </c>
      <c r="I25" s="24">
        <f>[3]Лист1!I193</f>
        <v>0</v>
      </c>
      <c r="J25" s="24">
        <f>[3]Лист1!J193</f>
        <v>0</v>
      </c>
      <c r="K25" s="25">
        <f>[3]Лист1!K193</f>
        <v>0</v>
      </c>
      <c r="L25" s="24">
        <f>[3]Лист1!L109</f>
        <v>0</v>
      </c>
      <c r="M25" s="2"/>
    </row>
    <row r="26" spans="1:13" x14ac:dyDescent="0.3">
      <c r="A26" s="41">
        <f>[3]Лист1!A194</f>
        <v>0</v>
      </c>
      <c r="B26" s="20">
        <f>[3]Лист1!B194</f>
        <v>0</v>
      </c>
      <c r="C26" s="21">
        <f>[3]Лист1!C194</f>
        <v>0</v>
      </c>
      <c r="D26" s="26">
        <f>[3]Лист1!D194</f>
        <v>0</v>
      </c>
      <c r="E26" s="23">
        <f>[3]Лист1!E194</f>
        <v>0</v>
      </c>
      <c r="F26" s="24">
        <f>[3]Лист1!F194</f>
        <v>0</v>
      </c>
      <c r="G26" s="24">
        <f>[3]Лист1!G194</f>
        <v>0</v>
      </c>
      <c r="H26" s="24">
        <f>[3]Лист1!H194</f>
        <v>0</v>
      </c>
      <c r="I26" s="24">
        <f>[3]Лист1!I194</f>
        <v>0</v>
      </c>
      <c r="J26" s="24">
        <f>[3]Лист1!J194</f>
        <v>0</v>
      </c>
      <c r="K26" s="25">
        <f>[3]Лист1!K194</f>
        <v>0</v>
      </c>
      <c r="L26" s="24">
        <f>[3]Лист1!L110</f>
        <v>0</v>
      </c>
      <c r="M26" s="2"/>
    </row>
    <row r="27" spans="1:13" x14ac:dyDescent="0.3">
      <c r="A27" s="42">
        <f>[3]Лист1!A195</f>
        <v>0</v>
      </c>
      <c r="B27" s="27">
        <f>[3]Лист1!B195</f>
        <v>0</v>
      </c>
      <c r="C27" s="28">
        <f>[3]Лист1!C195</f>
        <v>0</v>
      </c>
      <c r="D27" s="29" t="str">
        <f>[3]Лист1!D195</f>
        <v>итого</v>
      </c>
      <c r="E27" s="30">
        <f>[3]Лист1!E195</f>
        <v>0</v>
      </c>
      <c r="F27" s="31">
        <v>890</v>
      </c>
      <c r="G27" s="31">
        <v>20.27</v>
      </c>
      <c r="H27" s="31">
        <v>25.19</v>
      </c>
      <c r="I27" s="31">
        <v>170.21</v>
      </c>
      <c r="J27" s="31">
        <v>962.09</v>
      </c>
      <c r="K27" s="32">
        <f>[3]Лист1!K195</f>
        <v>0</v>
      </c>
      <c r="L27" s="31">
        <f>[3]Лист1!L111</f>
        <v>0</v>
      </c>
      <c r="M27" s="2"/>
    </row>
    <row r="28" spans="1:13" ht="39.6" customHeight="1" x14ac:dyDescent="0.3">
      <c r="A28" s="33"/>
      <c r="B28" s="33"/>
      <c r="C28" s="34" t="s">
        <v>32</v>
      </c>
      <c r="D28" s="35"/>
      <c r="E28" s="23" t="s">
        <v>31</v>
      </c>
      <c r="F28" s="24">
        <v>200</v>
      </c>
      <c r="G28" s="24">
        <v>5.8</v>
      </c>
      <c r="H28" s="24">
        <v>5</v>
      </c>
      <c r="I28" s="24">
        <v>9.6</v>
      </c>
      <c r="J28" s="24">
        <v>108</v>
      </c>
      <c r="K28" s="25">
        <v>644</v>
      </c>
      <c r="L28" s="24"/>
      <c r="M28" s="2"/>
    </row>
    <row r="29" spans="1:13" ht="39.6" customHeight="1" x14ac:dyDescent="0.3">
      <c r="A29" s="41"/>
      <c r="B29" s="20"/>
      <c r="C29" s="21"/>
      <c r="D29" s="35"/>
      <c r="E29" s="23" t="s">
        <v>45</v>
      </c>
      <c r="F29" s="24">
        <v>35</v>
      </c>
      <c r="G29" s="24">
        <v>1</v>
      </c>
      <c r="H29" s="24">
        <v>8.1</v>
      </c>
      <c r="I29" s="24">
        <v>14.8</v>
      </c>
      <c r="J29" s="24">
        <v>137</v>
      </c>
      <c r="K29" s="25">
        <v>202</v>
      </c>
      <c r="L29" s="24"/>
      <c r="M29" s="2"/>
    </row>
    <row r="30" spans="1:13" x14ac:dyDescent="0.3">
      <c r="A30" s="41"/>
      <c r="B30" s="20"/>
      <c r="C30" s="21"/>
      <c r="D30" s="26"/>
      <c r="E30" s="23"/>
      <c r="F30" s="24"/>
      <c r="G30" s="24"/>
      <c r="H30" s="24"/>
      <c r="I30" s="24"/>
      <c r="J30" s="24"/>
      <c r="K30" s="25"/>
      <c r="L30" s="24"/>
      <c r="M30" s="2"/>
    </row>
    <row r="31" spans="1:13" x14ac:dyDescent="0.3">
      <c r="A31" s="41"/>
      <c r="B31" s="20"/>
      <c r="C31" s="21"/>
      <c r="D31" s="26"/>
      <c r="E31" s="23"/>
      <c r="F31" s="24"/>
      <c r="G31" s="24"/>
      <c r="H31" s="24"/>
      <c r="I31" s="24"/>
      <c r="J31" s="24"/>
      <c r="K31" s="25"/>
      <c r="L31" s="24"/>
      <c r="M31" s="2"/>
    </row>
    <row r="32" spans="1:13" x14ac:dyDescent="0.3">
      <c r="A32" s="42"/>
      <c r="B32" s="27"/>
      <c r="C32" s="28"/>
      <c r="D32" s="29" t="s">
        <v>33</v>
      </c>
      <c r="E32" s="30">
        <v>0</v>
      </c>
      <c r="F32" s="31">
        <v>235</v>
      </c>
      <c r="G32" s="31">
        <v>6.8</v>
      </c>
      <c r="H32" s="31">
        <v>13.1</v>
      </c>
      <c r="I32" s="31">
        <v>24.4</v>
      </c>
      <c r="J32" s="31">
        <v>245</v>
      </c>
      <c r="K32" s="32">
        <v>0</v>
      </c>
      <c r="L32" s="31"/>
      <c r="M32" s="2"/>
    </row>
    <row r="33" spans="1:13" ht="66" customHeight="1" x14ac:dyDescent="0.3">
      <c r="A33" s="33"/>
      <c r="B33" s="33"/>
      <c r="C33" s="34" t="s">
        <v>34</v>
      </c>
      <c r="D33" s="22"/>
      <c r="E33" s="23" t="s">
        <v>35</v>
      </c>
      <c r="F33" s="24">
        <v>270</v>
      </c>
      <c r="G33" s="24">
        <v>10.9</v>
      </c>
      <c r="H33" s="24">
        <v>11.9</v>
      </c>
      <c r="I33" s="24">
        <v>29.8</v>
      </c>
      <c r="J33" s="24">
        <v>279</v>
      </c>
      <c r="K33" s="25">
        <v>319</v>
      </c>
      <c r="L33" s="24"/>
      <c r="M33" s="2"/>
    </row>
    <row r="34" spans="1:13" ht="66" customHeight="1" x14ac:dyDescent="0.3">
      <c r="A34" s="41"/>
      <c r="B34" s="20"/>
      <c r="C34" s="21"/>
      <c r="D34" s="22"/>
      <c r="E34" s="23" t="s">
        <v>46</v>
      </c>
      <c r="F34" s="24">
        <v>60</v>
      </c>
      <c r="G34" s="24">
        <v>0.84</v>
      </c>
      <c r="H34" s="24">
        <v>6.048</v>
      </c>
      <c r="I34" s="24">
        <v>5.53</v>
      </c>
      <c r="J34" s="24">
        <v>79.92</v>
      </c>
      <c r="K34" s="25">
        <v>84</v>
      </c>
      <c r="L34" s="24"/>
      <c r="M34" s="2"/>
    </row>
    <row r="35" spans="1:13" ht="26.4" customHeight="1" x14ac:dyDescent="0.3">
      <c r="A35" s="41"/>
      <c r="B35" s="20"/>
      <c r="C35" s="21"/>
      <c r="D35" s="22"/>
      <c r="E35" s="23" t="s">
        <v>27</v>
      </c>
      <c r="F35" s="24">
        <v>200</v>
      </c>
      <c r="G35" s="24">
        <v>1</v>
      </c>
      <c r="H35" s="24">
        <v>0.2</v>
      </c>
      <c r="I35" s="24">
        <v>20.2</v>
      </c>
      <c r="J35" s="24">
        <v>92</v>
      </c>
      <c r="K35" s="25">
        <v>216</v>
      </c>
      <c r="L35" s="24"/>
      <c r="M35" s="2"/>
    </row>
    <row r="36" spans="1:13" ht="52.8" customHeight="1" x14ac:dyDescent="0.3">
      <c r="A36" s="41"/>
      <c r="B36" s="20"/>
      <c r="C36" s="21"/>
      <c r="D36" s="22"/>
      <c r="E36" s="23" t="s">
        <v>36</v>
      </c>
      <c r="F36" s="24">
        <v>60</v>
      </c>
      <c r="G36" s="24">
        <v>4.53</v>
      </c>
      <c r="H36" s="24">
        <v>8.85</v>
      </c>
      <c r="I36" s="24">
        <v>23.43</v>
      </c>
      <c r="J36" s="24">
        <v>199.1</v>
      </c>
      <c r="K36" s="25" t="s">
        <v>26</v>
      </c>
      <c r="L36" s="24"/>
      <c r="M36" s="2"/>
    </row>
    <row r="37" spans="1:13" ht="39.6" customHeight="1" x14ac:dyDescent="0.3">
      <c r="A37" s="41"/>
      <c r="B37" s="20"/>
      <c r="C37" s="21"/>
      <c r="D37" s="22"/>
      <c r="E37" s="23" t="s">
        <v>37</v>
      </c>
      <c r="F37" s="24">
        <v>60</v>
      </c>
      <c r="G37" s="24">
        <v>5.0999999999999996</v>
      </c>
      <c r="H37" s="24">
        <v>1.9</v>
      </c>
      <c r="I37" s="24">
        <v>25.5</v>
      </c>
      <c r="J37" s="24">
        <v>155.4</v>
      </c>
      <c r="K37" s="25">
        <v>142</v>
      </c>
      <c r="L37" s="24"/>
      <c r="M37" s="2"/>
    </row>
    <row r="38" spans="1:13" x14ac:dyDescent="0.3">
      <c r="A38" s="41"/>
      <c r="B38" s="20"/>
      <c r="C38" s="21"/>
      <c r="D38" s="26"/>
      <c r="E38" s="23"/>
      <c r="F38" s="24"/>
      <c r="G38" s="24"/>
      <c r="H38" s="24"/>
      <c r="I38" s="24"/>
      <c r="J38" s="24"/>
      <c r="K38" s="25"/>
      <c r="L38" s="24"/>
      <c r="M38" s="2"/>
    </row>
    <row r="39" spans="1:13" x14ac:dyDescent="0.3">
      <c r="A39" s="42"/>
      <c r="B39" s="27"/>
      <c r="C39" s="28"/>
      <c r="D39" s="29"/>
      <c r="E39" s="30" t="s">
        <v>33</v>
      </c>
      <c r="F39" s="31">
        <v>620</v>
      </c>
      <c r="G39" s="31">
        <v>20.59</v>
      </c>
      <c r="H39" s="31">
        <v>21.007999999999999</v>
      </c>
      <c r="I39" s="31">
        <v>95.83</v>
      </c>
      <c r="J39" s="31">
        <v>687.52</v>
      </c>
      <c r="K39" s="32"/>
      <c r="L39" s="31"/>
      <c r="M39" s="2"/>
    </row>
    <row r="40" spans="1:13" x14ac:dyDescent="0.3">
      <c r="A40" s="33"/>
      <c r="B40" s="33"/>
      <c r="C40" s="34"/>
      <c r="D40" s="35"/>
      <c r="E40" s="23"/>
      <c r="F40" s="24"/>
      <c r="G40" s="24"/>
      <c r="H40" s="24"/>
      <c r="I40" s="24"/>
      <c r="J40" s="24"/>
      <c r="K40" s="25"/>
      <c r="L40" s="24"/>
      <c r="M40" s="2"/>
    </row>
    <row r="41" spans="1:13" x14ac:dyDescent="0.3">
      <c r="A41" s="41"/>
      <c r="B41" s="20"/>
      <c r="C41" s="21"/>
      <c r="D41" s="35" t="s">
        <v>32</v>
      </c>
      <c r="E41" s="23" t="s">
        <v>38</v>
      </c>
      <c r="F41" s="24">
        <v>150</v>
      </c>
      <c r="G41" s="24">
        <v>4.57</v>
      </c>
      <c r="H41" s="24">
        <v>3.73</v>
      </c>
      <c r="I41" s="24">
        <v>5.97</v>
      </c>
      <c r="J41" s="24">
        <v>79.180000000000007</v>
      </c>
      <c r="K41" s="25">
        <v>645</v>
      </c>
      <c r="L41" s="24"/>
      <c r="M41" s="2"/>
    </row>
    <row r="42" spans="1:13" ht="15" customHeight="1" x14ac:dyDescent="0.3">
      <c r="A42" s="41"/>
      <c r="B42" s="20"/>
      <c r="C42" s="21"/>
      <c r="D42" s="35"/>
      <c r="E42" s="23"/>
      <c r="F42" s="24"/>
      <c r="G42" s="24"/>
      <c r="H42" s="24"/>
      <c r="I42" s="24"/>
      <c r="J42" s="24"/>
      <c r="K42" s="25"/>
      <c r="L42" s="24"/>
      <c r="M42" s="2"/>
    </row>
    <row r="43" spans="1:13" x14ac:dyDescent="0.3">
      <c r="A43" s="41"/>
      <c r="B43" s="20"/>
      <c r="C43" s="21"/>
      <c r="D43" s="35"/>
      <c r="E43" s="23"/>
      <c r="F43" s="24"/>
      <c r="G43" s="24"/>
      <c r="H43" s="24"/>
      <c r="I43" s="24"/>
      <c r="J43" s="24"/>
      <c r="K43" s="25"/>
      <c r="L43" s="24"/>
      <c r="M43" s="2"/>
    </row>
    <row r="44" spans="1:13" x14ac:dyDescent="0.3">
      <c r="A44" s="41"/>
      <c r="B44" s="20"/>
      <c r="C44" s="21"/>
      <c r="D44" s="26"/>
      <c r="E44" s="23"/>
      <c r="F44" s="24"/>
      <c r="G44" s="24"/>
      <c r="H44" s="24"/>
      <c r="I44" s="24"/>
      <c r="J44" s="24"/>
      <c r="K44" s="25"/>
      <c r="L44" s="24"/>
      <c r="M44" s="2"/>
    </row>
    <row r="45" spans="1:13" x14ac:dyDescent="0.3">
      <c r="A45" s="41"/>
      <c r="B45" s="20"/>
      <c r="C45" s="21"/>
      <c r="D45" s="26"/>
      <c r="E45" s="23"/>
      <c r="F45" s="24"/>
      <c r="G45" s="24"/>
      <c r="H45" s="24"/>
      <c r="I45" s="24"/>
      <c r="J45" s="24"/>
      <c r="K45" s="25"/>
      <c r="L45" s="24"/>
      <c r="M45" s="2"/>
    </row>
    <row r="46" spans="1:13" x14ac:dyDescent="0.3">
      <c r="A46" s="42"/>
      <c r="B46" s="27"/>
      <c r="C46" s="28"/>
      <c r="D46" s="37"/>
      <c r="E46" s="30" t="s">
        <v>33</v>
      </c>
      <c r="F46" s="31">
        <v>2585</v>
      </c>
      <c r="G46" s="31">
        <v>69.77</v>
      </c>
      <c r="H46" s="31">
        <v>80.400000000000006</v>
      </c>
      <c r="I46" s="31">
        <v>379.82</v>
      </c>
      <c r="J46" s="31">
        <v>2543</v>
      </c>
      <c r="K46" s="32"/>
      <c r="L46" s="31"/>
      <c r="M46" s="2"/>
    </row>
    <row r="47" spans="1:13" ht="15" customHeight="1" thickBot="1" x14ac:dyDescent="0.35">
      <c r="A47" s="43"/>
      <c r="B47" s="43"/>
      <c r="C47" s="47"/>
      <c r="D47" s="48"/>
      <c r="E47" s="38"/>
      <c r="F47" s="39"/>
      <c r="G47" s="39"/>
      <c r="H47" s="39"/>
      <c r="I47" s="39"/>
      <c r="J47" s="39"/>
      <c r="K47" s="40"/>
      <c r="L47" s="39"/>
      <c r="M47" s="2"/>
    </row>
    <row r="88" spans="1:1" x14ac:dyDescent="0.3">
      <c r="A88">
        <f>[4]Лист1!A508</f>
        <v>0</v>
      </c>
    </row>
    <row r="89" spans="1:1" x14ac:dyDescent="0.3">
      <c r="A89">
        <f>[4]Лист1!A509</f>
        <v>2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scale="61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2024-09-11T09:33:57Z</dcterms:modified>
</cp:coreProperties>
</file>