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39" i="1"/>
  <c r="L32" i="1"/>
  <c r="L27" i="1"/>
  <c r="L17" i="1"/>
  <c r="L13" i="1"/>
  <c r="L46" i="1"/>
  <c r="B6" i="1" l="1"/>
  <c r="C6" i="1"/>
  <c r="D6" i="1"/>
  <c r="K6" i="1"/>
  <c r="D7" i="1"/>
  <c r="F7" i="1"/>
  <c r="K7" i="1"/>
  <c r="D8" i="1"/>
  <c r="E8" i="1"/>
  <c r="F8" i="1"/>
  <c r="G8" i="1"/>
  <c r="H8" i="1"/>
  <c r="I8" i="1"/>
  <c r="J8" i="1"/>
  <c r="K8" i="1"/>
  <c r="D9" i="1"/>
  <c r="F9" i="1"/>
  <c r="K9" i="1"/>
  <c r="D13" i="1"/>
  <c r="E13" i="1"/>
  <c r="K13" i="1"/>
  <c r="B14" i="1"/>
  <c r="C14" i="1"/>
  <c r="D14" i="1"/>
  <c r="E14" i="1"/>
  <c r="G14" i="1"/>
  <c r="H14" i="1"/>
  <c r="I14" i="1"/>
  <c r="J14" i="1"/>
  <c r="K14" i="1"/>
  <c r="D15" i="1"/>
  <c r="E15" i="1"/>
  <c r="F15" i="1"/>
  <c r="K15" i="1"/>
  <c r="D17" i="1"/>
  <c r="E17" i="1"/>
  <c r="K17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G20" i="1"/>
  <c r="H20" i="1"/>
  <c r="I20" i="1"/>
  <c r="J20" i="1"/>
  <c r="K20" i="1"/>
  <c r="D21" i="1"/>
  <c r="F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K34" i="1"/>
  <c r="D35" i="1"/>
  <c r="E35" i="1"/>
  <c r="F35" i="1"/>
  <c r="G35" i="1"/>
  <c r="H35" i="1"/>
  <c r="I35" i="1"/>
  <c r="J35" i="1"/>
  <c r="K35" i="1"/>
  <c r="D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B47" i="1"/>
  <c r="C47" i="1"/>
  <c r="E47" i="1"/>
  <c r="K47" i="1"/>
  <c r="JQ6" i="1" l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<sst xmlns="http://schemas.openxmlformats.org/spreadsheetml/2006/main" count="32" uniqueCount="31">
  <si>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</si>
  <si>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</si>
  <si>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</si>
  <si>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</si>
  <si>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</si>
  <si>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</si>
  <si>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</si>
  <si>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</si>
  <si>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</si>
  <si>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</si>
  <si>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</si>
  <si>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</si>
  <si>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</si>
  <si>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</si>
  <si>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</si>
  <si>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</si>
  <si>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</si>
  <si>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</si>
  <si>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</si>
  <si>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</si>
  <si>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</si>
  <si>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</si>
  <si>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</si>
  <si>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</si>
  <si>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</si>
  <si>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суп молочный с овсян.крупой</t>
  </si>
  <si>
    <t>кофейный напиток с молоком</t>
  </si>
  <si>
    <t>хлеб пшеничный масло,сыр</t>
  </si>
  <si>
    <t>каша гречневая</t>
  </si>
  <si>
    <t>печень тушеная</t>
  </si>
  <si>
    <t>редис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</si>
</sst>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0" fillId="5" borderId="1" xfId="0" applyFill="1" applyBorder="1"/>
    <xf numFmtId="0" fontId="8" fillId="5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1</v>
          </cell>
          <cell r="C6" t="str">
            <v>Завтрак</v>
          </cell>
          <cell r="D6" t="str">
            <v>гор.блюдо</v>
          </cell>
          <cell r="K6">
            <v>162</v>
          </cell>
        </row>
        <row r="7">
          <cell r="D7" t="str">
            <v>гор.напиток</v>
          </cell>
          <cell r="F7">
            <v>200</v>
          </cell>
          <cell r="K7">
            <v>636</v>
          </cell>
        </row>
        <row r="8">
          <cell r="D8" t="str">
            <v>закуска</v>
          </cell>
          <cell r="E8" t="str">
            <v>яйцо варёное</v>
          </cell>
          <cell r="F8" t="str">
            <v>1 штука</v>
          </cell>
          <cell r="G8">
            <v>5.0999999999999996</v>
          </cell>
          <cell r="H8">
            <v>4.5999999999999996</v>
          </cell>
          <cell r="I8">
            <v>0.3</v>
          </cell>
          <cell r="J8">
            <v>63</v>
          </cell>
          <cell r="K8" t="str">
            <v>стр. 58</v>
          </cell>
        </row>
        <row r="9">
          <cell r="D9" t="str">
            <v>хлеб</v>
          </cell>
          <cell r="F9">
            <v>70</v>
          </cell>
          <cell r="K9" t="str">
            <v>стр. 134 стр. 122 стр. 50</v>
          </cell>
        </row>
        <row r="13">
          <cell r="D13" t="str">
            <v>итого</v>
          </cell>
        </row>
        <row r="14">
          <cell r="B14">
            <v>1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184</v>
          </cell>
        </row>
        <row r="15">
          <cell r="D15" t="str">
            <v>напиток</v>
          </cell>
          <cell r="E15" t="str">
            <v>сок фруктовый</v>
          </cell>
          <cell r="F15">
            <v>200</v>
          </cell>
          <cell r="K15" t="str">
            <v>стр. 216</v>
          </cell>
        </row>
        <row r="17">
          <cell r="D17" t="str">
            <v>итого</v>
          </cell>
        </row>
        <row r="18">
          <cell r="B18">
            <v>1</v>
          </cell>
          <cell r="C18" t="str">
            <v>Обед</v>
          </cell>
          <cell r="D18" t="str">
            <v>закуска</v>
          </cell>
          <cell r="E18" t="str">
            <v>помидор свежий</v>
          </cell>
          <cell r="F18">
            <v>60</v>
          </cell>
          <cell r="G18">
            <v>0.66</v>
          </cell>
          <cell r="H18">
            <v>0.12</v>
          </cell>
          <cell r="I18">
            <v>2.2799999999999998</v>
          </cell>
          <cell r="J18">
            <v>14.4</v>
          </cell>
          <cell r="K18">
            <v>562</v>
          </cell>
        </row>
        <row r="19">
          <cell r="D19" t="str">
            <v>1 блюдо</v>
          </cell>
          <cell r="E19" t="str">
            <v>борщ на мясном бульоне со сметаной</v>
          </cell>
          <cell r="F19">
            <v>280</v>
          </cell>
          <cell r="G19">
            <v>7.66</v>
          </cell>
          <cell r="H19">
            <v>6.11</v>
          </cell>
          <cell r="I19">
            <v>13.5</v>
          </cell>
          <cell r="J19">
            <v>140.80000000000001</v>
          </cell>
          <cell r="K19">
            <v>110357</v>
          </cell>
        </row>
        <row r="20">
          <cell r="D20" t="str">
            <v>2 блюдо</v>
          </cell>
          <cell r="G20">
            <v>16.8</v>
          </cell>
          <cell r="H20">
            <v>11.5</v>
          </cell>
          <cell r="I20">
            <v>10.7</v>
          </cell>
          <cell r="J20">
            <v>198</v>
          </cell>
          <cell r="K20">
            <v>408</v>
          </cell>
        </row>
        <row r="21">
          <cell r="D21" t="str">
            <v>гарнир</v>
          </cell>
          <cell r="F21">
            <v>150</v>
          </cell>
          <cell r="K21" t="str">
            <v>табл 4</v>
          </cell>
        </row>
        <row r="22"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7">
          <cell r="D27" t="str">
            <v>итого</v>
          </cell>
        </row>
        <row r="28">
          <cell r="B28">
            <v>1</v>
          </cell>
          <cell r="C28" t="str">
            <v>Полдник</v>
          </cell>
          <cell r="D28" t="str">
            <v>булочное</v>
          </cell>
          <cell r="E28" t="str">
            <v>ватрушка с творогом</v>
          </cell>
          <cell r="F28">
            <v>100</v>
          </cell>
          <cell r="G28">
            <v>11.9</v>
          </cell>
          <cell r="H28">
            <v>6.4</v>
          </cell>
          <cell r="I28">
            <v>37.5</v>
          </cell>
          <cell r="J28">
            <v>256</v>
          </cell>
          <cell r="K28">
            <v>208</v>
          </cell>
        </row>
        <row r="29"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2">
          <cell r="D32" t="str">
            <v>итого</v>
          </cell>
          <cell r="F32">
            <v>300</v>
          </cell>
          <cell r="G32">
            <v>17.7</v>
          </cell>
          <cell r="H32">
            <v>11.4</v>
          </cell>
          <cell r="I32">
            <v>47.1</v>
          </cell>
          <cell r="J32">
            <v>364</v>
          </cell>
        </row>
        <row r="33">
          <cell r="B33">
            <v>1</v>
          </cell>
          <cell r="C33" t="str">
            <v>Ужин</v>
          </cell>
          <cell r="D33" t="str">
            <v>гор.блюдо</v>
          </cell>
          <cell r="E33" t="str">
            <v>рыба запечённая с картофелем</v>
          </cell>
          <cell r="F33">
            <v>270</v>
          </cell>
          <cell r="G33">
            <v>10.9</v>
          </cell>
          <cell r="H33">
            <v>11.9</v>
          </cell>
          <cell r="I33">
            <v>29.8</v>
          </cell>
          <cell r="J33">
            <v>279</v>
          </cell>
          <cell r="K33">
            <v>319</v>
          </cell>
        </row>
        <row r="34">
          <cell r="D34" t="str">
            <v>закуска</v>
          </cell>
          <cell r="K34">
            <v>585</v>
          </cell>
        </row>
        <row r="35">
          <cell r="D35" t="str">
            <v>напиток</v>
          </cell>
          <cell r="E35" t="str">
            <v>чай с лимоном</v>
          </cell>
          <cell r="F35">
            <v>207</v>
          </cell>
          <cell r="G35">
            <v>0.2</v>
          </cell>
          <cell r="H35">
            <v>0</v>
          </cell>
          <cell r="I35">
            <v>13.6</v>
          </cell>
          <cell r="J35">
            <v>56</v>
          </cell>
          <cell r="K35">
            <v>629</v>
          </cell>
        </row>
        <row r="36">
          <cell r="D36" t="str">
            <v>хлеб бел.</v>
          </cell>
          <cell r="K36" t="str">
            <v>стр. 134 стр. 122</v>
          </cell>
        </row>
        <row r="37"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9">
          <cell r="D39" t="str">
            <v>итого</v>
          </cell>
          <cell r="F39">
            <v>647</v>
          </cell>
          <cell r="G39">
            <v>20.11</v>
          </cell>
          <cell r="H39">
            <v>28.070000000000004</v>
          </cell>
          <cell r="I39">
            <v>85.63</v>
          </cell>
          <cell r="J39">
            <v>705.5</v>
          </cell>
        </row>
        <row r="40">
          <cell r="B40">
            <v>1</v>
          </cell>
          <cell r="C40" t="str">
            <v>Ужин 2</v>
          </cell>
          <cell r="D40" t="str">
            <v>кисломол.</v>
          </cell>
          <cell r="E40" t="str">
            <v>кефир</v>
          </cell>
          <cell r="F40">
            <v>150</v>
          </cell>
          <cell r="G40">
            <v>4.57</v>
          </cell>
          <cell r="H40">
            <v>3.73</v>
          </cell>
          <cell r="I40">
            <v>5.97</v>
          </cell>
          <cell r="J40">
            <v>79.180000000000007</v>
          </cell>
          <cell r="K40">
            <v>645</v>
          </cell>
        </row>
        <row r="46">
          <cell r="D46" t="str">
            <v>итого</v>
          </cell>
          <cell r="F46">
            <v>150</v>
          </cell>
          <cell r="G46">
            <v>4.57</v>
          </cell>
          <cell r="H46">
            <v>3.73</v>
          </cell>
          <cell r="I46">
            <v>5.97</v>
          </cell>
          <cell r="J46">
            <v>79.180000000000007</v>
          </cell>
        </row>
        <row r="47">
          <cell r="B47">
            <v>1</v>
          </cell>
          <cell r="C47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Normal="100" workbookViewId="0">
      <selection activeCell="O9" sqref="O9"/>
    </sheetView>
  </sheetViews>
  <sheetFormatPr defaultRowHeight="14.4" x14ac:dyDescent="0.3"/>
  <cols>
    <col min="4" max="4" width="11.44140625" customWidth="1"/>
    <col min="5" max="5" width="27.3320312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2" t="s">
        <v>24</v>
      </c>
      <c r="D1" s="43"/>
      <c r="E1" s="43"/>
      <c r="F1" s="3" t="s">
        <v>1</v>
      </c>
      <c r="G1" s="2" t="s">
        <v>2</v>
      </c>
      <c r="H1" s="44" t="s">
        <v>3</v>
      </c>
      <c r="I1" s="44"/>
      <c r="J1" s="44"/>
      <c r="K1" s="44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4" t="s">
        <v>6</v>
      </c>
      <c r="I2" s="44"/>
      <c r="J2" s="44"/>
      <c r="K2" s="44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8" customHeight="1" x14ac:dyDescent="0.3">
      <c r="A6" s="39">
        <v>4</v>
      </c>
      <c r="B6" s="20">
        <f>[1]Лист1!B6</f>
        <v>1</v>
      </c>
      <c r="C6" s="15" t="str">
        <f>[1]Лист1!C6</f>
        <v>Завтрак</v>
      </c>
      <c r="D6" s="16" t="str">
        <f>[1]Лист1!D6</f>
        <v>гор.блюдо</v>
      </c>
      <c r="E6" s="17" t="s">
        <v>25</v>
      </c>
      <c r="F6" s="18">
        <v>250</v>
      </c>
      <c r="G6" s="18">
        <v>4.5</v>
      </c>
      <c r="H6" s="18">
        <v>4.7</v>
      </c>
      <c r="I6" s="18">
        <v>18.2</v>
      </c>
      <c r="J6" s="18">
        <v>135</v>
      </c>
      <c r="K6" s="19">
        <f>[1]Лист1!K6</f>
        <v>162</v>
      </c>
      <c r="L6" s="18">
        <v>10.44</v>
      </c>
      <c r="M6" s="2"/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1.8" customHeight="1" x14ac:dyDescent="0.3">
      <c r="A7" s="39"/>
      <c r="B7" s="20"/>
      <c r="C7" s="21"/>
      <c r="D7" s="47" t="str">
        <f>[1]Лист1!D7</f>
        <v>гор.напиток</v>
      </c>
      <c r="E7" s="23" t="s">
        <v>26</v>
      </c>
      <c r="F7" s="24">
        <f>[1]Лист1!F7</f>
        <v>200</v>
      </c>
      <c r="G7" s="24">
        <v>2.5</v>
      </c>
      <c r="H7" s="24">
        <v>1.37</v>
      </c>
      <c r="I7" s="24">
        <v>26.9</v>
      </c>
      <c r="J7" s="24">
        <v>129</v>
      </c>
      <c r="K7" s="25">
        <f>[1]Лист1!K7</f>
        <v>636</v>
      </c>
      <c r="L7" s="24">
        <v>9.24</v>
      </c>
      <c r="M7" s="2"/>
    </row>
    <row r="8" spans="1:16384" ht="30" customHeight="1" x14ac:dyDescent="0.3">
      <c r="A8" s="39"/>
      <c r="B8" s="20"/>
      <c r="C8" s="21"/>
      <c r="D8" s="22" t="str">
        <f>[1]Лист1!D8</f>
        <v>закуска</v>
      </c>
      <c r="E8" s="23" t="str">
        <f>[1]Лист1!E8</f>
        <v>яйцо варёное</v>
      </c>
      <c r="F8" s="24" t="str">
        <f>[1]Лист1!F8</f>
        <v>1 штука</v>
      </c>
      <c r="G8" s="24">
        <f>[1]Лист1!G8</f>
        <v>5.0999999999999996</v>
      </c>
      <c r="H8" s="24">
        <f>[1]Лист1!H8</f>
        <v>4.5999999999999996</v>
      </c>
      <c r="I8" s="24">
        <f>[1]Лист1!I8</f>
        <v>0.3</v>
      </c>
      <c r="J8" s="24">
        <f>[1]Лист1!J8</f>
        <v>63</v>
      </c>
      <c r="K8" s="25" t="str">
        <f>[1]Лист1!K8</f>
        <v>стр. 58</v>
      </c>
      <c r="L8" s="51">
        <v>15</v>
      </c>
      <c r="M8" s="2"/>
    </row>
    <row r="9" spans="1:16384" ht="40.200000000000003" customHeight="1" x14ac:dyDescent="0.3">
      <c r="A9" s="39"/>
      <c r="B9" s="20"/>
      <c r="C9" s="21"/>
      <c r="D9" s="22" t="str">
        <f>[1]Лист1!D9</f>
        <v>хлеб</v>
      </c>
      <c r="E9" s="23" t="s">
        <v>27</v>
      </c>
      <c r="F9" s="24">
        <f>[1]Лист1!F9</f>
        <v>70</v>
      </c>
      <c r="G9" s="24">
        <v>3.85</v>
      </c>
      <c r="H9" s="24">
        <v>4</v>
      </c>
      <c r="I9" s="24">
        <v>24.65</v>
      </c>
      <c r="J9" s="24">
        <v>150.5</v>
      </c>
      <c r="K9" s="25" t="str">
        <f>[1]Лист1!K9</f>
        <v>стр. 134 стр. 122 стр. 50</v>
      </c>
      <c r="L9" s="24">
        <v>16.21</v>
      </c>
      <c r="M9" s="2"/>
    </row>
    <row r="10" spans="1:16384" x14ac:dyDescent="0.3">
      <c r="A10" s="39"/>
      <c r="B10" s="20"/>
      <c r="C10" s="21"/>
      <c r="D10" s="49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39"/>
      <c r="B11" s="20"/>
      <c r="C11" s="21"/>
      <c r="D11" s="47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39"/>
      <c r="B12" s="20"/>
      <c r="C12" s="21"/>
      <c r="D12" s="47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0"/>
      <c r="B13" s="26"/>
      <c r="C13" s="27"/>
      <c r="D13" s="50" t="str">
        <f>[1]Лист1!D13</f>
        <v>итого</v>
      </c>
      <c r="E13" s="29">
        <f>[1]Лист1!E13</f>
        <v>0</v>
      </c>
      <c r="F13" s="30">
        <v>560</v>
      </c>
      <c r="G13" s="30">
        <v>15.95</v>
      </c>
      <c r="H13" s="30">
        <v>14.67</v>
      </c>
      <c r="I13" s="30">
        <v>70.05</v>
      </c>
      <c r="J13" s="30">
        <v>477.5</v>
      </c>
      <c r="K13" s="31">
        <f>[1]Лист1!K13</f>
        <v>0</v>
      </c>
      <c r="L13" s="52">
        <f>L6+L7+L8+L9</f>
        <v>50.89</v>
      </c>
      <c r="M13" s="2"/>
    </row>
    <row r="14" spans="1:16384" ht="30" customHeight="1" x14ac:dyDescent="0.3">
      <c r="A14" s="32">
        <v>4</v>
      </c>
      <c r="B14" s="32">
        <f>[1]Лист1!B14</f>
        <v>1</v>
      </c>
      <c r="C14" s="33" t="str">
        <f>[1]Лист1!C14</f>
        <v>Завтрак 2</v>
      </c>
      <c r="D14" s="49" t="str">
        <f>[1]Лист1!D14</f>
        <v>фрукты</v>
      </c>
      <c r="E14" s="23" t="str">
        <f>[1]Лист1!E14</f>
        <v>яблоко</v>
      </c>
      <c r="F14" s="24">
        <v>185</v>
      </c>
      <c r="G14" s="24">
        <f>[1]Лист1!G14</f>
        <v>0.7</v>
      </c>
      <c r="H14" s="24">
        <f>[1]Лист1!H14</f>
        <v>0.7</v>
      </c>
      <c r="I14" s="24">
        <f>[1]Лист1!I14</f>
        <v>17.600000000000001</v>
      </c>
      <c r="J14" s="24">
        <f>[1]Лист1!J14</f>
        <v>84.6</v>
      </c>
      <c r="K14" s="25" t="str">
        <f>[1]Лист1!K14</f>
        <v>стр. 184</v>
      </c>
      <c r="L14" s="51">
        <v>16.2</v>
      </c>
      <c r="M14" s="2"/>
    </row>
    <row r="15" spans="1:16384" ht="31.8" customHeight="1" x14ac:dyDescent="0.3">
      <c r="A15" s="39"/>
      <c r="B15" s="20"/>
      <c r="C15" s="21"/>
      <c r="D15" s="47" t="str">
        <f>[1]Лист1!D15</f>
        <v>напиток</v>
      </c>
      <c r="E15" s="23" t="str">
        <f>[1]Лист1!E15</f>
        <v>сок фруктовый</v>
      </c>
      <c r="F15" s="24">
        <f>[1]Лист1!F15</f>
        <v>200</v>
      </c>
      <c r="G15" s="24">
        <v>0.6</v>
      </c>
      <c r="H15" s="24">
        <v>0.4</v>
      </c>
      <c r="I15" s="24">
        <v>32.6</v>
      </c>
      <c r="J15" s="24">
        <v>140</v>
      </c>
      <c r="K15" s="25" t="str">
        <f>[1]Лист1!K15</f>
        <v>стр. 216</v>
      </c>
      <c r="L15" s="51">
        <v>24</v>
      </c>
      <c r="M15" s="2"/>
    </row>
    <row r="16" spans="1:16384" x14ac:dyDescent="0.3">
      <c r="A16" s="39"/>
      <c r="B16" s="20"/>
      <c r="C16" s="21"/>
      <c r="D16" s="47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0"/>
      <c r="B17" s="26"/>
      <c r="C17" s="27"/>
      <c r="D17" s="28" t="str">
        <f>[1]Лист1!D17</f>
        <v>итого</v>
      </c>
      <c r="E17" s="29">
        <f>[1]Лист1!E17</f>
        <v>0</v>
      </c>
      <c r="F17" s="30">
        <v>385</v>
      </c>
      <c r="G17" s="30">
        <v>1.3</v>
      </c>
      <c r="H17" s="30">
        <v>1.1000000000000001</v>
      </c>
      <c r="I17" s="30">
        <v>50.2</v>
      </c>
      <c r="J17" s="30">
        <v>224.6</v>
      </c>
      <c r="K17" s="31">
        <f>[1]Лист1!K17</f>
        <v>0</v>
      </c>
      <c r="L17" s="52">
        <f>L14+L15</f>
        <v>40.200000000000003</v>
      </c>
      <c r="M17" s="2"/>
    </row>
    <row r="18" spans="1:13" ht="28.8" customHeight="1" x14ac:dyDescent="0.3">
      <c r="A18" s="32">
        <v>4</v>
      </c>
      <c r="B18" s="32">
        <f>[1]Лист1!B18</f>
        <v>1</v>
      </c>
      <c r="C18" s="33" t="str">
        <f>[1]Лист1!C18</f>
        <v>Обед</v>
      </c>
      <c r="D18" s="22" t="str">
        <f>[1]Лист1!D18</f>
        <v>закуска</v>
      </c>
      <c r="E18" s="23" t="str">
        <f>[1]Лист1!E18</f>
        <v>помидор свежий</v>
      </c>
      <c r="F18" s="24">
        <f>[1]Лист1!F18</f>
        <v>60</v>
      </c>
      <c r="G18" s="24">
        <f>[1]Лист1!G18</f>
        <v>0.66</v>
      </c>
      <c r="H18" s="24">
        <f>[1]Лист1!H18</f>
        <v>0.12</v>
      </c>
      <c r="I18" s="24">
        <f>[1]Лист1!I18</f>
        <v>2.2799999999999998</v>
      </c>
      <c r="J18" s="24">
        <f>[1]Лист1!J18</f>
        <v>14.4</v>
      </c>
      <c r="K18" s="25">
        <f>[1]Лист1!K18</f>
        <v>562</v>
      </c>
      <c r="L18" s="51">
        <v>19.2</v>
      </c>
      <c r="M18" s="2"/>
    </row>
    <row r="19" spans="1:13" ht="28.2" customHeight="1" x14ac:dyDescent="0.3">
      <c r="A19" s="39"/>
      <c r="B19" s="20"/>
      <c r="C19" s="21"/>
      <c r="D19" s="22" t="str">
        <f>[1]Лист1!D19</f>
        <v>1 блюдо</v>
      </c>
      <c r="E19" s="23" t="str">
        <f>[1]Лист1!E19</f>
        <v>борщ на мясном бульоне со сметаной</v>
      </c>
      <c r="F19" s="24">
        <f>[1]Лист1!F19</f>
        <v>280</v>
      </c>
      <c r="G19" s="24">
        <f>[1]Лист1!G19</f>
        <v>7.66</v>
      </c>
      <c r="H19" s="24">
        <f>[1]Лист1!H19</f>
        <v>6.11</v>
      </c>
      <c r="I19" s="24">
        <f>[1]Лист1!I19</f>
        <v>13.5</v>
      </c>
      <c r="J19" s="24">
        <f>[1]Лист1!J19</f>
        <v>140.80000000000001</v>
      </c>
      <c r="K19" s="35">
        <f>[1]Лист1!K19</f>
        <v>110357</v>
      </c>
      <c r="L19" s="24">
        <v>45.18</v>
      </c>
      <c r="M19" s="2"/>
    </row>
    <row r="20" spans="1:13" ht="29.4" customHeight="1" x14ac:dyDescent="0.3">
      <c r="A20" s="39"/>
      <c r="B20" s="20"/>
      <c r="C20" s="21"/>
      <c r="D20" s="22" t="str">
        <f>[1]Лист1!D20</f>
        <v>2 блюдо</v>
      </c>
      <c r="E20" s="23" t="s">
        <v>29</v>
      </c>
      <c r="F20" s="24">
        <v>125</v>
      </c>
      <c r="G20" s="24">
        <f>[1]Лист1!G20</f>
        <v>16.8</v>
      </c>
      <c r="H20" s="24">
        <f>[1]Лист1!H20</f>
        <v>11.5</v>
      </c>
      <c r="I20" s="24">
        <f>[1]Лист1!I20</f>
        <v>10.7</v>
      </c>
      <c r="J20" s="24">
        <f>[1]Лист1!J20</f>
        <v>198</v>
      </c>
      <c r="K20" s="25">
        <f>[1]Лист1!K20</f>
        <v>408</v>
      </c>
      <c r="L20" s="24">
        <v>50.53</v>
      </c>
      <c r="M20" s="2"/>
    </row>
    <row r="21" spans="1:13" ht="30" customHeight="1" x14ac:dyDescent="0.3">
      <c r="A21" s="39"/>
      <c r="B21" s="20"/>
      <c r="C21" s="21"/>
      <c r="D21" s="22" t="str">
        <f>[1]Лист1!D21</f>
        <v>гарнир</v>
      </c>
      <c r="E21" s="23" t="s">
        <v>28</v>
      </c>
      <c r="F21" s="24">
        <f>[1]Лист1!F21</f>
        <v>150</v>
      </c>
      <c r="G21" s="24">
        <v>4.5</v>
      </c>
      <c r="H21" s="24">
        <v>5.0999999999999996</v>
      </c>
      <c r="I21" s="24">
        <v>21.9</v>
      </c>
      <c r="J21" s="24">
        <v>151.5</v>
      </c>
      <c r="K21" s="25" t="str">
        <f>[1]Лист1!K21</f>
        <v>табл 4</v>
      </c>
      <c r="L21" s="24">
        <v>9.44</v>
      </c>
      <c r="M21" s="2"/>
    </row>
    <row r="22" spans="1:13" ht="31.2" customHeight="1" x14ac:dyDescent="0.3">
      <c r="A22" s="39"/>
      <c r="B22" s="20"/>
      <c r="C22" s="21"/>
      <c r="D22" s="22" t="str">
        <f>[1]Лист1!D22</f>
        <v>напиток</v>
      </c>
      <c r="E22" s="23" t="str">
        <f>[1]Лист1!E22</f>
        <v>компот из сухофруктов</v>
      </c>
      <c r="F22" s="24">
        <f>[1]Лист1!F22</f>
        <v>200</v>
      </c>
      <c r="G22" s="24">
        <f>[1]Лист1!G22</f>
        <v>0.56000000000000005</v>
      </c>
      <c r="H22" s="24">
        <f>[1]Лист1!H22</f>
        <v>0.05</v>
      </c>
      <c r="I22" s="24">
        <f>[1]Лист1!I22</f>
        <v>27.89</v>
      </c>
      <c r="J22" s="24">
        <f>[1]Лист1!J22</f>
        <v>113.79</v>
      </c>
      <c r="K22" s="25">
        <f>[1]Лист1!K22</f>
        <v>588</v>
      </c>
      <c r="L22" s="51">
        <v>5.2</v>
      </c>
      <c r="M22" s="2"/>
    </row>
    <row r="23" spans="1:13" ht="33" customHeight="1" x14ac:dyDescent="0.3">
      <c r="A23" s="39"/>
      <c r="B23" s="20"/>
      <c r="C23" s="21"/>
      <c r="D23" s="22" t="str">
        <f>[1]Лист1!D23</f>
        <v>хлеб бел.</v>
      </c>
      <c r="E23" s="23" t="str">
        <f>[1]Лист1!E23</f>
        <v>хлеб пшеничный</v>
      </c>
      <c r="F23" s="24">
        <f>[1]Лист1!F23</f>
        <v>50</v>
      </c>
      <c r="G23" s="24">
        <f>[1]Лист1!G23</f>
        <v>4.45</v>
      </c>
      <c r="H23" s="24">
        <f>[1]Лист1!H23</f>
        <v>1.6</v>
      </c>
      <c r="I23" s="24">
        <f>[1]Лист1!I23</f>
        <v>23.3</v>
      </c>
      <c r="J23" s="24">
        <f>[1]Лист1!J23</f>
        <v>133</v>
      </c>
      <c r="K23" s="25" t="str">
        <f>[1]Лист1!K23</f>
        <v>стр. 134</v>
      </c>
      <c r="L23" s="24">
        <v>3.01</v>
      </c>
      <c r="M23" s="2"/>
    </row>
    <row r="24" spans="1:13" ht="28.2" customHeight="1" x14ac:dyDescent="0.3">
      <c r="A24" s="39"/>
      <c r="B24" s="20"/>
      <c r="C24" s="21"/>
      <c r="D24" s="22" t="str">
        <f>[1]Лист1!D24</f>
        <v>хлеб черн.</v>
      </c>
      <c r="E24" s="23" t="str">
        <f>[1]Лист1!E24</f>
        <v>хлеб бородинский</v>
      </c>
      <c r="F24" s="24">
        <f>[1]Лист1!F24</f>
        <v>40</v>
      </c>
      <c r="G24" s="24">
        <f>[1]Лист1!G24</f>
        <v>3.4</v>
      </c>
      <c r="H24" s="24">
        <f>[1]Лист1!H24</f>
        <v>1.26</v>
      </c>
      <c r="I24" s="24">
        <f>[1]Лист1!I24</f>
        <v>17</v>
      </c>
      <c r="J24" s="24">
        <f>[1]Лист1!J24</f>
        <v>103.6</v>
      </c>
      <c r="K24" s="25" t="str">
        <f>[1]Лист1!K24</f>
        <v>стр. 142</v>
      </c>
      <c r="L24" s="24">
        <v>2.3199999999999998</v>
      </c>
      <c r="M24" s="2"/>
    </row>
    <row r="25" spans="1:13" x14ac:dyDescent="0.3">
      <c r="A25" s="39"/>
      <c r="B25" s="20"/>
      <c r="C25" s="21"/>
      <c r="D25" s="47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39"/>
      <c r="B26" s="20"/>
      <c r="C26" s="21"/>
      <c r="D26" s="47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0"/>
      <c r="B27" s="26"/>
      <c r="C27" s="27"/>
      <c r="D27" s="28" t="str">
        <f>[1]Лист1!D27</f>
        <v>итого</v>
      </c>
      <c r="E27" s="29">
        <f>[1]Лист1!E27</f>
        <v>0</v>
      </c>
      <c r="F27" s="30">
        <v>916</v>
      </c>
      <c r="G27" s="30">
        <v>38.49</v>
      </c>
      <c r="H27" s="30">
        <v>27.76</v>
      </c>
      <c r="I27" s="30">
        <v>117.81</v>
      </c>
      <c r="J27" s="30">
        <v>880.16</v>
      </c>
      <c r="K27" s="31">
        <f>[1]Лист1!K27</f>
        <v>0</v>
      </c>
      <c r="L27" s="52">
        <f>L18+L19+L20+L21+L22+L23+L24</f>
        <v>134.87999999999997</v>
      </c>
      <c r="M27" s="2"/>
    </row>
    <row r="28" spans="1:13" ht="30" customHeight="1" x14ac:dyDescent="0.3">
      <c r="A28" s="32">
        <v>4</v>
      </c>
      <c r="B28" s="32">
        <f>[1]Лист1!B28</f>
        <v>1</v>
      </c>
      <c r="C28" s="33" t="str">
        <f>[1]Лист1!C28</f>
        <v>Полдник</v>
      </c>
      <c r="D28" s="34" t="str">
        <f>[1]Лист1!D28</f>
        <v>булочное</v>
      </c>
      <c r="E28" s="23" t="str">
        <f>[1]Лист1!E28</f>
        <v>ватрушка с творогом</v>
      </c>
      <c r="F28" s="24">
        <f>[1]Лист1!F28</f>
        <v>100</v>
      </c>
      <c r="G28" s="24">
        <f>[1]Лист1!G28</f>
        <v>11.9</v>
      </c>
      <c r="H28" s="24">
        <f>[1]Лист1!H28</f>
        <v>6.4</v>
      </c>
      <c r="I28" s="24">
        <f>[1]Лист1!I28</f>
        <v>37.5</v>
      </c>
      <c r="J28" s="24">
        <f>[1]Лист1!J28</f>
        <v>256</v>
      </c>
      <c r="K28" s="25">
        <f>[1]Лист1!K28</f>
        <v>208</v>
      </c>
      <c r="L28" s="24">
        <v>21.29</v>
      </c>
      <c r="M28" s="2"/>
    </row>
    <row r="29" spans="1:13" ht="30.6" customHeight="1" x14ac:dyDescent="0.3">
      <c r="A29" s="39"/>
      <c r="B29" s="20"/>
      <c r="C29" s="21"/>
      <c r="D29" s="34" t="str">
        <f>[1]Лист1!D29</f>
        <v>напиток</v>
      </c>
      <c r="E29" s="23" t="str">
        <f>[1]Лист1!E29</f>
        <v>молоко кипячёное</v>
      </c>
      <c r="F29" s="24">
        <f>[1]Лист1!F29</f>
        <v>200</v>
      </c>
      <c r="G29" s="24">
        <f>[1]Лист1!G29</f>
        <v>5.8</v>
      </c>
      <c r="H29" s="24">
        <f>[1]Лист1!H29</f>
        <v>5</v>
      </c>
      <c r="I29" s="24">
        <f>[1]Лист1!I29</f>
        <v>9.6</v>
      </c>
      <c r="J29" s="24">
        <f>[1]Лист1!J29</f>
        <v>108</v>
      </c>
      <c r="K29" s="25">
        <f>[1]Лист1!K29</f>
        <v>644</v>
      </c>
      <c r="L29" s="24">
        <v>12.45</v>
      </c>
      <c r="M29" s="2"/>
    </row>
    <row r="30" spans="1:13" x14ac:dyDescent="0.3">
      <c r="A30" s="39"/>
      <c r="B30" s="20"/>
      <c r="C30" s="21"/>
      <c r="D30" s="47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39"/>
      <c r="B31" s="20"/>
      <c r="C31" s="21"/>
      <c r="D31" s="47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0"/>
      <c r="B32" s="26"/>
      <c r="C32" s="27"/>
      <c r="D32" s="28" t="str">
        <f>[1]Лист1!D32</f>
        <v>итого</v>
      </c>
      <c r="E32" s="29">
        <f>[1]Лист1!E32</f>
        <v>0</v>
      </c>
      <c r="F32" s="30">
        <f>[1]Лист1!F32</f>
        <v>300</v>
      </c>
      <c r="G32" s="30">
        <f>[1]Лист1!G32</f>
        <v>17.7</v>
      </c>
      <c r="H32" s="30">
        <f>[1]Лист1!H32</f>
        <v>11.4</v>
      </c>
      <c r="I32" s="30">
        <f>[1]Лист1!I32</f>
        <v>47.1</v>
      </c>
      <c r="J32" s="30">
        <f>[1]Лист1!J32</f>
        <v>364</v>
      </c>
      <c r="K32" s="31">
        <f>[1]Лист1!K32</f>
        <v>0</v>
      </c>
      <c r="L32" s="30">
        <f>L28+L29</f>
        <v>33.739999999999995</v>
      </c>
      <c r="M32" s="2"/>
    </row>
    <row r="33" spans="1:13" ht="31.8" customHeight="1" x14ac:dyDescent="0.3">
      <c r="A33" s="32">
        <v>4</v>
      </c>
      <c r="B33" s="32">
        <f>[1]Лист1!B33</f>
        <v>1</v>
      </c>
      <c r="C33" s="33" t="str">
        <f>[1]Лист1!C33</f>
        <v>Ужин</v>
      </c>
      <c r="D33" s="22" t="str">
        <f>[1]Лист1!D33</f>
        <v>гор.блюдо</v>
      </c>
      <c r="E33" s="23" t="str">
        <f>[1]Лист1!E33</f>
        <v>рыба запечённая с картофелем</v>
      </c>
      <c r="F33" s="24">
        <f>[1]Лист1!F33</f>
        <v>270</v>
      </c>
      <c r="G33" s="24">
        <f>[1]Лист1!G33</f>
        <v>10.9</v>
      </c>
      <c r="H33" s="24">
        <f>[1]Лист1!H33</f>
        <v>11.9</v>
      </c>
      <c r="I33" s="24">
        <f>[1]Лист1!I33</f>
        <v>29.8</v>
      </c>
      <c r="J33" s="24">
        <f>[1]Лист1!J33</f>
        <v>279</v>
      </c>
      <c r="K33" s="25">
        <f>[1]Лист1!K33</f>
        <v>319</v>
      </c>
      <c r="L33" s="24">
        <v>51.08</v>
      </c>
      <c r="M33" s="2"/>
    </row>
    <row r="34" spans="1:13" ht="28.2" customHeight="1" x14ac:dyDescent="0.3">
      <c r="A34" s="39"/>
      <c r="B34" s="20"/>
      <c r="C34" s="21"/>
      <c r="D34" s="22" t="str">
        <f>[1]Лист1!D34</f>
        <v>закуска</v>
      </c>
      <c r="E34" s="23" t="s">
        <v>30</v>
      </c>
      <c r="F34" s="24">
        <v>100</v>
      </c>
      <c r="G34" s="24">
        <v>1.2</v>
      </c>
      <c r="H34" s="24">
        <v>10.1</v>
      </c>
      <c r="I34" s="24">
        <v>3.4</v>
      </c>
      <c r="J34" s="24">
        <v>110</v>
      </c>
      <c r="K34" s="25">
        <f>[1]Лист1!K34</f>
        <v>585</v>
      </c>
      <c r="L34" s="51">
        <v>7.8</v>
      </c>
      <c r="M34" s="2"/>
    </row>
    <row r="35" spans="1:13" ht="30" customHeight="1" x14ac:dyDescent="0.3">
      <c r="A35" s="39"/>
      <c r="B35" s="20"/>
      <c r="C35" s="21"/>
      <c r="D35" s="22" t="str">
        <f>[1]Лист1!D35</f>
        <v>напиток</v>
      </c>
      <c r="E35" s="23" t="str">
        <f>[1]Лист1!E35</f>
        <v>чай с лимоном</v>
      </c>
      <c r="F35" s="24">
        <f>[1]Лист1!F35</f>
        <v>207</v>
      </c>
      <c r="G35" s="24">
        <f>[1]Лист1!G35</f>
        <v>0.2</v>
      </c>
      <c r="H35" s="24">
        <f>[1]Лист1!H35</f>
        <v>0</v>
      </c>
      <c r="I35" s="24">
        <f>[1]Лист1!I35</f>
        <v>13.6</v>
      </c>
      <c r="J35" s="24">
        <f>[1]Лист1!J35</f>
        <v>56</v>
      </c>
      <c r="K35" s="25">
        <f>[1]Лист1!K35</f>
        <v>629</v>
      </c>
      <c r="L35" s="24">
        <v>3.49</v>
      </c>
      <c r="M35" s="2"/>
    </row>
    <row r="36" spans="1:13" ht="30" customHeight="1" x14ac:dyDescent="0.3">
      <c r="A36" s="39"/>
      <c r="B36" s="20"/>
      <c r="C36" s="21"/>
      <c r="D36" s="22" t="str">
        <f>[1]Лист1!D36</f>
        <v>хлеб бел.</v>
      </c>
      <c r="E36" s="23" t="s">
        <v>27</v>
      </c>
      <c r="F36" s="24">
        <v>70</v>
      </c>
      <c r="G36" s="24">
        <v>3.85</v>
      </c>
      <c r="H36" s="24">
        <v>4</v>
      </c>
      <c r="I36" s="24">
        <v>24.65</v>
      </c>
      <c r="J36" s="24">
        <v>150.5</v>
      </c>
      <c r="K36" s="25" t="str">
        <f>[1]Лист1!K36</f>
        <v>стр. 134 стр. 122</v>
      </c>
      <c r="L36" s="24">
        <v>16.21</v>
      </c>
      <c r="M36" s="2"/>
    </row>
    <row r="37" spans="1:13" ht="32.4" customHeight="1" x14ac:dyDescent="0.3">
      <c r="A37" s="39"/>
      <c r="B37" s="20"/>
      <c r="C37" s="21"/>
      <c r="D37" s="22" t="str">
        <f>[1]Лист1!D37</f>
        <v>хлеб черн.</v>
      </c>
      <c r="E37" s="23" t="str">
        <f>[1]Лист1!E37</f>
        <v>хлеб бородинский</v>
      </c>
      <c r="F37" s="24">
        <f>[1]Лист1!F37</f>
        <v>40</v>
      </c>
      <c r="G37" s="24">
        <f>[1]Лист1!G37</f>
        <v>3.4</v>
      </c>
      <c r="H37" s="24">
        <f>[1]Лист1!H37</f>
        <v>1.26</v>
      </c>
      <c r="I37" s="24">
        <f>[1]Лист1!I37</f>
        <v>17</v>
      </c>
      <c r="J37" s="24">
        <f>[1]Лист1!J37</f>
        <v>103.6</v>
      </c>
      <c r="K37" s="25" t="str">
        <f>[1]Лист1!K37</f>
        <v>стр. 142</v>
      </c>
      <c r="L37" s="24">
        <v>2.3199999999999998</v>
      </c>
      <c r="M37" s="2"/>
    </row>
    <row r="38" spans="1:13" x14ac:dyDescent="0.3">
      <c r="A38" s="39"/>
      <c r="B38" s="20"/>
      <c r="C38" s="21"/>
      <c r="D38" s="47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0"/>
      <c r="B39" s="26"/>
      <c r="C39" s="27"/>
      <c r="D39" s="28" t="str">
        <f>[1]Лист1!D39</f>
        <v>итого</v>
      </c>
      <c r="E39" s="29">
        <f>[1]Лист1!E39</f>
        <v>0</v>
      </c>
      <c r="F39" s="30">
        <f>[1]Лист1!F39</f>
        <v>647</v>
      </c>
      <c r="G39" s="30">
        <f>[1]Лист1!G39</f>
        <v>20.11</v>
      </c>
      <c r="H39" s="30">
        <f>[1]Лист1!H39</f>
        <v>28.070000000000004</v>
      </c>
      <c r="I39" s="30">
        <f>[1]Лист1!I39</f>
        <v>85.63</v>
      </c>
      <c r="J39" s="30">
        <f>[1]Лист1!J39</f>
        <v>705.5</v>
      </c>
      <c r="K39" s="31">
        <f>[1]Лист1!K39</f>
        <v>0</v>
      </c>
      <c r="L39" s="52">
        <f>L33+L34+L35+L36+L37</f>
        <v>80.899999999999991</v>
      </c>
      <c r="M39" s="2"/>
    </row>
    <row r="40" spans="1:13" ht="26.4" customHeight="1" x14ac:dyDescent="0.3">
      <c r="A40" s="32">
        <v>4</v>
      </c>
      <c r="B40" s="32">
        <f>[1]Лист1!B40</f>
        <v>1</v>
      </c>
      <c r="C40" s="33" t="str">
        <f>[1]Лист1!C40</f>
        <v>Ужин 2</v>
      </c>
      <c r="D40" s="34" t="str">
        <f>[1]Лист1!D40</f>
        <v>кисломол.</v>
      </c>
      <c r="E40" s="23" t="str">
        <f>[1]Лист1!E40</f>
        <v>кефир</v>
      </c>
      <c r="F40" s="24">
        <f>[1]Лист1!F40</f>
        <v>150</v>
      </c>
      <c r="G40" s="24">
        <f>[1]Лист1!G40</f>
        <v>4.57</v>
      </c>
      <c r="H40" s="24">
        <f>[1]Лист1!H40</f>
        <v>3.73</v>
      </c>
      <c r="I40" s="24">
        <f>[1]Лист1!I40</f>
        <v>5.97</v>
      </c>
      <c r="J40" s="24">
        <f>[1]Лист1!J40</f>
        <v>79.180000000000007</v>
      </c>
      <c r="K40" s="25">
        <f>[1]Лист1!K40</f>
        <v>645</v>
      </c>
      <c r="L40" s="24">
        <v>9.27</v>
      </c>
      <c r="M40" s="2"/>
    </row>
    <row r="41" spans="1:13" x14ac:dyDescent="0.3">
      <c r="A41" s="39"/>
      <c r="B41" s="20"/>
      <c r="C41" s="21"/>
      <c r="D41" s="34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39"/>
      <c r="B42" s="20"/>
      <c r="C42" s="21"/>
      <c r="D42" s="34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39"/>
      <c r="B43" s="20"/>
      <c r="C43" s="21"/>
      <c r="D43" s="34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39"/>
      <c r="B44" s="20"/>
      <c r="C44" s="21"/>
      <c r="D44" s="47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39"/>
      <c r="B45" s="20"/>
      <c r="C45" s="21"/>
      <c r="D45" s="47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0"/>
      <c r="B46" s="26"/>
      <c r="C46" s="27"/>
      <c r="D46" s="48" t="str">
        <f>[1]Лист1!D46</f>
        <v>итого</v>
      </c>
      <c r="E46" s="29">
        <f>[1]Лист1!E46</f>
        <v>0</v>
      </c>
      <c r="F46" s="30">
        <f>[1]Лист1!F46</f>
        <v>150</v>
      </c>
      <c r="G46" s="30">
        <f>[1]Лист1!G46</f>
        <v>4.57</v>
      </c>
      <c r="H46" s="30">
        <f>[1]Лист1!H46</f>
        <v>3.73</v>
      </c>
      <c r="I46" s="30">
        <f>[1]Лист1!I46</f>
        <v>5.97</v>
      </c>
      <c r="J46" s="30">
        <f>[1]Лист1!J46</f>
        <v>79.180000000000007</v>
      </c>
      <c r="K46" s="31">
        <f>[1]Лист1!K46</f>
        <v>0</v>
      </c>
      <c r="L46" s="30">
        <f>L40</f>
        <v>9.27</v>
      </c>
      <c r="M46" s="2"/>
    </row>
    <row r="47" spans="1:13" ht="15" customHeight="1" thickBot="1" x14ac:dyDescent="0.35">
      <c r="A47" s="41">
        <v>4</v>
      </c>
      <c r="B47" s="41">
        <f>[1]Лист1!B47</f>
        <v>1</v>
      </c>
      <c r="C47" s="45" t="str">
        <f>[1]Лист1!C47</f>
        <v>Итого за день:</v>
      </c>
      <c r="D47" s="46"/>
      <c r="E47" s="36">
        <f>[1]Лист1!E47</f>
        <v>0</v>
      </c>
      <c r="F47" s="37">
        <v>3143</v>
      </c>
      <c r="G47" s="37">
        <v>111.72</v>
      </c>
      <c r="H47" s="37">
        <v>110.9</v>
      </c>
      <c r="I47" s="37">
        <v>421.2</v>
      </c>
      <c r="J47" s="37">
        <v>3160</v>
      </c>
      <c r="K47" s="38">
        <f>[1]Лист1!K47</f>
        <v>0</v>
      </c>
      <c r="L47" s="53">
        <f>L46+L39+L32+L27+L17+L13</f>
        <v>349.87999999999994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2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2024-05-17T13:39:31Z</dcterms:modified>
</cp:coreProperties>
</file>