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47" i="1" l="1"/>
  <c r="L39" i="1"/>
  <c r="L32" i="1"/>
  <c r="L27" i="1"/>
  <c r="L17" i="1"/>
  <c r="L13" i="1"/>
  <c r="A6" i="1" l="1"/>
  <c r="B6" i="1"/>
  <c r="C6" i="1"/>
  <c r="D6" i="1"/>
  <c r="E6" i="1"/>
  <c r="F6" i="1"/>
  <c r="G6" i="1"/>
  <c r="H6" i="1"/>
  <c r="I6" i="1"/>
  <c r="J6" i="1"/>
  <c r="K6" i="1"/>
  <c r="D7" i="1"/>
  <c r="K7" i="1"/>
  <c r="D8" i="1"/>
  <c r="E8" i="1"/>
  <c r="F8" i="1"/>
  <c r="G8" i="1"/>
  <c r="H8" i="1"/>
  <c r="I8" i="1"/>
  <c r="J8" i="1"/>
  <c r="K8" i="1"/>
  <c r="D9" i="1"/>
  <c r="G9" i="1"/>
  <c r="H9" i="1"/>
  <c r="I9" i="1"/>
  <c r="J9" i="1"/>
  <c r="K9" i="1"/>
  <c r="D13" i="1"/>
  <c r="E13" i="1"/>
  <c r="K13" i="1"/>
  <c r="A14" i="1"/>
  <c r="B14" i="1"/>
  <c r="C14" i="1"/>
  <c r="D14" i="1"/>
  <c r="E14" i="1"/>
  <c r="G14" i="1"/>
  <c r="H14" i="1"/>
  <c r="I14" i="1"/>
  <c r="J14" i="1"/>
  <c r="K14" i="1"/>
  <c r="D17" i="1"/>
  <c r="E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2" i="1"/>
  <c r="E32" i="1"/>
  <c r="F32" i="1"/>
  <c r="G32" i="1"/>
  <c r="H32" i="1"/>
  <c r="I32" i="1"/>
  <c r="J32" i="1"/>
  <c r="K32" i="1"/>
  <c r="A33" i="1"/>
  <c r="B33" i="1"/>
  <c r="C33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  <c r="AJY6" i="1" l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<sst xmlns="http://schemas.openxmlformats.org/spreadsheetml/2006/main" count="27" uniqueCount="27">
  <si>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</si>
  <si>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</si>
  <si>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</si>
  <si>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</si>
  <si>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</si>
  <si>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</si>
  <si>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</si>
  <si>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</si>
  <si>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</si>
  <si>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</si>
  <si>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</si>
  <si>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</si>
  <si>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</si>
  <si>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</si>
  <si>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</si>
  <si>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</si>
  <si>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</si>
  <si>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</si>
  <si>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</si>
  <si>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</si>
  <si>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</si>
  <si>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</si>
  <si>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</si>
  <si>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</si>
  <si>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</si>
  <si>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масло,сыр</t>
  </si>
  <si>
    <t>кукуруза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</si>
</sst>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2;%202024%20&#1074;&#1077;&#1089;&#1085;&#1072;-&#1083;&#1077;&#1090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8">
          <cell r="A468">
            <v>2</v>
          </cell>
          <cell r="B468">
            <v>5</v>
          </cell>
          <cell r="C468" t="str">
            <v>Завтрак</v>
          </cell>
          <cell r="D468" t="str">
            <v>гор.блюдо</v>
          </cell>
          <cell r="E468" t="str">
            <v>омлет, картофельным пюре</v>
          </cell>
          <cell r="F468">
            <v>260</v>
          </cell>
          <cell r="G468">
            <v>13.45</v>
          </cell>
          <cell r="H468">
            <v>18.2</v>
          </cell>
          <cell r="I468">
            <v>23.65</v>
          </cell>
          <cell r="J468">
            <v>312.5</v>
          </cell>
          <cell r="K468" t="str">
            <v>284/472</v>
          </cell>
        </row>
        <row r="469">
          <cell r="D469" t="str">
            <v>закуска</v>
          </cell>
          <cell r="K469" t="str">
            <v>стр.564</v>
          </cell>
        </row>
        <row r="470">
          <cell r="D470" t="str">
            <v>гор.напиток</v>
          </cell>
          <cell r="E470" t="str">
            <v>чай с лимоном</v>
          </cell>
          <cell r="F470">
            <v>207</v>
          </cell>
          <cell r="G470">
            <v>0.2</v>
          </cell>
          <cell r="H470">
            <v>0</v>
          </cell>
          <cell r="I470">
            <v>13.6</v>
          </cell>
          <cell r="J470">
            <v>56</v>
          </cell>
          <cell r="K470">
            <v>629</v>
          </cell>
        </row>
        <row r="471">
          <cell r="D471" t="str">
            <v>хлеб</v>
          </cell>
          <cell r="G471">
            <v>4.53</v>
          </cell>
          <cell r="H471">
            <v>8.85</v>
          </cell>
          <cell r="I471">
            <v>23.43</v>
          </cell>
          <cell r="J471">
            <v>199.1</v>
          </cell>
          <cell r="K471" t="str">
            <v>134/122</v>
          </cell>
        </row>
        <row r="475">
          <cell r="D475" t="str">
            <v>итого</v>
          </cell>
        </row>
        <row r="476">
          <cell r="A476">
            <v>2</v>
          </cell>
          <cell r="B476">
            <v>5</v>
          </cell>
          <cell r="C476" t="str">
            <v>Завтрак 2</v>
          </cell>
          <cell r="D476" t="str">
            <v>фрукты</v>
          </cell>
          <cell r="E476" t="str">
            <v>яблоко</v>
          </cell>
          <cell r="G476">
            <v>0.7</v>
          </cell>
          <cell r="H476">
            <v>0.7</v>
          </cell>
          <cell r="I476">
            <v>17.600000000000001</v>
          </cell>
          <cell r="J476">
            <v>84.6</v>
          </cell>
          <cell r="K476" t="str">
            <v>стр.184</v>
          </cell>
        </row>
        <row r="479">
          <cell r="D479" t="str">
            <v>итого</v>
          </cell>
          <cell r="G479">
            <v>0.7</v>
          </cell>
          <cell r="H479">
            <v>0.7</v>
          </cell>
          <cell r="I479">
            <v>17.600000000000001</v>
          </cell>
          <cell r="J479">
            <v>84.6</v>
          </cell>
        </row>
        <row r="480">
          <cell r="A480">
            <v>2</v>
          </cell>
          <cell r="B480">
            <v>5</v>
          </cell>
          <cell r="C480" t="str">
            <v>Обед</v>
          </cell>
          <cell r="D480" t="str">
            <v>закуска</v>
          </cell>
          <cell r="E480" t="str">
            <v>салат из свежих огурцов</v>
          </cell>
          <cell r="F480">
            <v>60</v>
          </cell>
          <cell r="G480">
            <v>0.46</v>
          </cell>
          <cell r="H480">
            <v>3.65</v>
          </cell>
          <cell r="I480">
            <v>1.43</v>
          </cell>
          <cell r="J480">
            <v>40.380000000000003</v>
          </cell>
          <cell r="K480">
            <v>29</v>
          </cell>
        </row>
        <row r="481">
          <cell r="D481" t="str">
            <v>1 блюдо</v>
          </cell>
          <cell r="E481" t="str">
            <v>суп картофельный с фасолью на мясном бульоне</v>
          </cell>
          <cell r="F481">
            <v>270</v>
          </cell>
          <cell r="G481">
            <v>6.66</v>
          </cell>
          <cell r="H481">
            <v>6.61</v>
          </cell>
          <cell r="I481">
            <v>17.25</v>
          </cell>
          <cell r="J481">
            <v>185.8</v>
          </cell>
          <cell r="K481" t="str">
            <v>138/357</v>
          </cell>
        </row>
        <row r="482">
          <cell r="D482" t="str">
            <v>2 блюдо</v>
          </cell>
          <cell r="E482" t="str">
            <v>тефтели мясные</v>
          </cell>
          <cell r="F482">
            <v>100</v>
          </cell>
          <cell r="G482">
            <v>7.4</v>
          </cell>
          <cell r="H482">
            <v>9.1</v>
          </cell>
          <cell r="I482">
            <v>9.6</v>
          </cell>
          <cell r="J482">
            <v>159</v>
          </cell>
          <cell r="K482">
            <v>423</v>
          </cell>
        </row>
        <row r="483">
          <cell r="D483" t="str">
            <v>гарнир</v>
          </cell>
          <cell r="E483" t="str">
            <v>каша пшеничная</v>
          </cell>
          <cell r="F483">
            <v>150</v>
          </cell>
          <cell r="G483">
            <v>5.54</v>
          </cell>
          <cell r="H483">
            <v>4.53</v>
          </cell>
          <cell r="I483">
            <v>32.299999999999997</v>
          </cell>
          <cell r="J483">
            <v>192.78</v>
          </cell>
          <cell r="K483" t="str">
            <v>таб,4</v>
          </cell>
        </row>
        <row r="484">
          <cell r="D484" t="str">
            <v>напиток</v>
          </cell>
          <cell r="E484" t="str">
            <v>компот из свежих яблок</v>
          </cell>
          <cell r="F484">
            <v>200</v>
          </cell>
          <cell r="G484">
            <v>0.2</v>
          </cell>
          <cell r="H484">
            <v>0.2</v>
          </cell>
          <cell r="I484">
            <v>27.2</v>
          </cell>
          <cell r="J484">
            <v>110</v>
          </cell>
          <cell r="K484">
            <v>585</v>
          </cell>
        </row>
        <row r="485">
          <cell r="D485" t="str">
            <v>хлеб бел.</v>
          </cell>
          <cell r="E485" t="str">
            <v>хлеб пшеничный</v>
          </cell>
          <cell r="F485">
            <v>50</v>
          </cell>
          <cell r="G485">
            <v>4.45</v>
          </cell>
          <cell r="H485">
            <v>1.6</v>
          </cell>
          <cell r="I485">
            <v>23.3</v>
          </cell>
          <cell r="J485">
            <v>133</v>
          </cell>
          <cell r="K485" t="str">
            <v>стр. 134</v>
          </cell>
        </row>
        <row r="486">
          <cell r="D486" t="str">
            <v>хлеб черн.</v>
          </cell>
          <cell r="E486" t="str">
            <v>хлеб бородинский</v>
          </cell>
          <cell r="F486">
            <v>40</v>
          </cell>
          <cell r="G486">
            <v>3.4</v>
          </cell>
          <cell r="H486">
            <v>1.26</v>
          </cell>
          <cell r="I486">
            <v>17</v>
          </cell>
          <cell r="J486">
            <v>103.6</v>
          </cell>
          <cell r="K486" t="str">
            <v>стр. 142</v>
          </cell>
        </row>
        <row r="489">
          <cell r="D489" t="str">
            <v>итого</v>
          </cell>
          <cell r="F489">
            <v>870</v>
          </cell>
          <cell r="G489">
            <v>28.109999999999996</v>
          </cell>
          <cell r="H489">
            <v>26.950000000000003</v>
          </cell>
          <cell r="I489">
            <v>128.07999999999998</v>
          </cell>
          <cell r="J489">
            <v>924.56000000000006</v>
          </cell>
        </row>
        <row r="490">
          <cell r="A490">
            <v>2</v>
          </cell>
          <cell r="B490">
            <v>5</v>
          </cell>
          <cell r="C490" t="str">
            <v>Полдник</v>
          </cell>
          <cell r="D490" t="str">
            <v>булочное</v>
          </cell>
          <cell r="E490" t="str">
            <v>вафли</v>
          </cell>
          <cell r="F490">
            <v>35</v>
          </cell>
          <cell r="G490">
            <v>2.4</v>
          </cell>
          <cell r="H490">
            <v>9.3000000000000007</v>
          </cell>
          <cell r="I490">
            <v>21.7</v>
          </cell>
          <cell r="J490">
            <v>180.9</v>
          </cell>
          <cell r="K490" t="str">
            <v>стр.136</v>
          </cell>
        </row>
        <row r="491">
          <cell r="D491" t="str">
            <v>напиток</v>
          </cell>
          <cell r="E491" t="str">
            <v>молоко кипячёное</v>
          </cell>
          <cell r="F491">
            <v>200</v>
          </cell>
          <cell r="G491">
            <v>5.8</v>
          </cell>
          <cell r="H491">
            <v>5</v>
          </cell>
          <cell r="I491">
            <v>9.6</v>
          </cell>
          <cell r="J491">
            <v>108</v>
          </cell>
          <cell r="K491">
            <v>644</v>
          </cell>
        </row>
        <row r="494">
          <cell r="D494" t="str">
            <v>итого</v>
          </cell>
          <cell r="F494">
            <v>235</v>
          </cell>
          <cell r="G494">
            <v>8.1999999999999993</v>
          </cell>
          <cell r="H494">
            <v>14.3</v>
          </cell>
          <cell r="I494">
            <v>31.299999999999997</v>
          </cell>
          <cell r="J494">
            <v>288.89999999999998</v>
          </cell>
        </row>
        <row r="495">
          <cell r="A495">
            <v>2</v>
          </cell>
          <cell r="B495">
            <v>5</v>
          </cell>
          <cell r="C495" t="str">
            <v>Ужин</v>
          </cell>
          <cell r="D495" t="str">
            <v>гор.блюдо</v>
          </cell>
          <cell r="E495" t="str">
            <v>рыба запеченная с капустой и луком</v>
          </cell>
          <cell r="F495">
            <v>200</v>
          </cell>
          <cell r="G495">
            <v>10</v>
          </cell>
          <cell r="H495">
            <v>12.4</v>
          </cell>
          <cell r="I495">
            <v>16.899999999999999</v>
          </cell>
          <cell r="J495">
            <v>121</v>
          </cell>
          <cell r="K495">
            <v>321</v>
          </cell>
        </row>
        <row r="496">
          <cell r="D496" t="str">
            <v>закуска</v>
          </cell>
          <cell r="E496" t="str">
            <v>запеканка рисовая с творогм</v>
          </cell>
          <cell r="F496">
            <v>200</v>
          </cell>
          <cell r="G496">
            <v>8</v>
          </cell>
          <cell r="H496">
            <v>11.2</v>
          </cell>
          <cell r="I496">
            <v>38.799999999999997</v>
          </cell>
          <cell r="J496">
            <v>288</v>
          </cell>
          <cell r="K496">
            <v>263</v>
          </cell>
        </row>
        <row r="497">
          <cell r="D497" t="str">
            <v>напиток</v>
          </cell>
          <cell r="E497" t="str">
            <v>сок фруктовый</v>
          </cell>
          <cell r="F497">
            <v>200</v>
          </cell>
          <cell r="G497">
            <v>0.2</v>
          </cell>
          <cell r="H497">
            <v>0</v>
          </cell>
          <cell r="I497">
            <v>26</v>
          </cell>
          <cell r="J497">
            <v>106</v>
          </cell>
          <cell r="K497" t="str">
            <v>стр. 216</v>
          </cell>
        </row>
        <row r="498">
          <cell r="D498" t="str">
            <v>хлеб бел.</v>
          </cell>
          <cell r="E498" t="str">
            <v>хлеб пшеничный</v>
          </cell>
          <cell r="F498">
            <v>50</v>
          </cell>
          <cell r="G498">
            <v>4.45</v>
          </cell>
          <cell r="H498">
            <v>1.6</v>
          </cell>
          <cell r="I498">
            <v>23.3</v>
          </cell>
          <cell r="J498">
            <v>133</v>
          </cell>
          <cell r="K498" t="str">
            <v>стр. 134</v>
          </cell>
        </row>
        <row r="499">
          <cell r="D499" t="str">
            <v>хлеб черн.</v>
          </cell>
          <cell r="E499" t="str">
            <v>хлеб бородинский</v>
          </cell>
          <cell r="F499">
            <v>40</v>
          </cell>
          <cell r="G499">
            <v>3.4</v>
          </cell>
          <cell r="H499">
            <v>1.26</v>
          </cell>
          <cell r="I499">
            <v>17</v>
          </cell>
          <cell r="J499">
            <v>103.6</v>
          </cell>
          <cell r="K499" t="str">
            <v>стр. 142</v>
          </cell>
        </row>
        <row r="501">
          <cell r="D501" t="str">
            <v>итого</v>
          </cell>
          <cell r="F501">
            <v>690</v>
          </cell>
          <cell r="G501">
            <v>26.049999999999997</v>
          </cell>
          <cell r="H501">
            <v>26.460000000000004</v>
          </cell>
          <cell r="I501">
            <v>121.99999999999999</v>
          </cell>
          <cell r="J501">
            <v>751.6</v>
          </cell>
        </row>
        <row r="502">
          <cell r="A502">
            <v>2</v>
          </cell>
          <cell r="B502">
            <v>5</v>
          </cell>
          <cell r="C502" t="str">
            <v>Ужин 2</v>
          </cell>
          <cell r="D502" t="str">
            <v>кисломол.</v>
          </cell>
          <cell r="E502" t="str">
            <v>кефир</v>
          </cell>
          <cell r="F502">
            <v>150</v>
          </cell>
          <cell r="G502">
            <v>4.57</v>
          </cell>
          <cell r="H502">
            <v>3.73</v>
          </cell>
          <cell r="I502">
            <v>5.97</v>
          </cell>
          <cell r="J502">
            <v>79.180000000000007</v>
          </cell>
          <cell r="K502">
            <v>645</v>
          </cell>
        </row>
        <row r="508">
          <cell r="D508" t="str">
            <v>итого</v>
          </cell>
          <cell r="F508">
            <v>150</v>
          </cell>
          <cell r="G508">
            <v>4.57</v>
          </cell>
          <cell r="H508">
            <v>3.73</v>
          </cell>
          <cell r="I508">
            <v>5.97</v>
          </cell>
          <cell r="J508">
            <v>79.180000000000007</v>
          </cell>
        </row>
        <row r="509">
          <cell r="A509">
            <v>2</v>
          </cell>
          <cell r="B509">
            <v>5</v>
          </cell>
          <cell r="C509" t="str">
            <v>Итого за день:</v>
          </cell>
          <cell r="F509">
            <v>2727</v>
          </cell>
          <cell r="G509">
            <v>90.6</v>
          </cell>
          <cell r="H509">
            <v>95.5</v>
          </cell>
          <cell r="I509">
            <v>373</v>
          </cell>
          <cell r="J509">
            <v>2779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zoomScaleNormal="100" workbookViewId="0">
      <selection activeCell="N9" sqref="N9"/>
    </sheetView>
  </sheetViews>
  <sheetFormatPr defaultRowHeight="14.4" x14ac:dyDescent="0.3"/>
  <cols>
    <col min="4" max="4" width="11.44140625" customWidth="1"/>
    <col min="5" max="5" width="27.21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0" t="s">
        <v>24</v>
      </c>
      <c r="D1" s="41"/>
      <c r="E1" s="41"/>
      <c r="F1" s="3" t="s">
        <v>1</v>
      </c>
      <c r="G1" s="2" t="s">
        <v>2</v>
      </c>
      <c r="H1" s="42" t="s">
        <v>3</v>
      </c>
      <c r="I1" s="42"/>
      <c r="J1" s="42"/>
      <c r="K1" s="42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2" t="s">
        <v>6</v>
      </c>
      <c r="I2" s="42"/>
      <c r="J2" s="42"/>
      <c r="K2" s="42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17</v>
      </c>
      <c r="I3" s="8">
        <v>5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1.2" customHeight="1" x14ac:dyDescent="0.3">
      <c r="A6" s="37">
        <f>[1]Лист1!A468</f>
        <v>2</v>
      </c>
      <c r="B6" s="20">
        <f>[1]Лист1!B468</f>
        <v>5</v>
      </c>
      <c r="C6" s="15" t="str">
        <f>[1]Лист1!C468</f>
        <v>Завтрак</v>
      </c>
      <c r="D6" s="16" t="str">
        <f>[1]Лист1!D468</f>
        <v>гор.блюдо</v>
      </c>
      <c r="E6" s="17" t="str">
        <f>[1]Лист1!E468</f>
        <v>омлет, картофельным пюре</v>
      </c>
      <c r="F6" s="18">
        <f>[1]Лист1!F468</f>
        <v>260</v>
      </c>
      <c r="G6" s="18">
        <f>[1]Лист1!G468</f>
        <v>13.45</v>
      </c>
      <c r="H6" s="18">
        <f>[1]Лист1!H468</f>
        <v>18.2</v>
      </c>
      <c r="I6" s="18">
        <f>[1]Лист1!I468</f>
        <v>23.65</v>
      </c>
      <c r="J6" s="18">
        <f>[1]Лист1!J468</f>
        <v>312.5</v>
      </c>
      <c r="K6" s="19" t="str">
        <f>[1]Лист1!K468</f>
        <v>284/472</v>
      </c>
      <c r="L6" s="18">
        <v>52.06</v>
      </c>
      <c r="M6" s="2"/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3" customHeight="1" x14ac:dyDescent="0.3">
      <c r="A7" s="37"/>
      <c r="B7" s="20"/>
      <c r="C7" s="21"/>
      <c r="D7" s="45" t="str">
        <f>[1]Лист1!D469</f>
        <v>закуска</v>
      </c>
      <c r="E7" s="22" t="s">
        <v>26</v>
      </c>
      <c r="F7" s="23">
        <v>100</v>
      </c>
      <c r="G7" s="23">
        <v>2.2000000000000002</v>
      </c>
      <c r="H7" s="23">
        <v>0.4</v>
      </c>
      <c r="I7" s="23">
        <v>11.2</v>
      </c>
      <c r="J7" s="23">
        <v>58</v>
      </c>
      <c r="K7" s="24" t="str">
        <f>[1]Лист1!K469</f>
        <v>стр.564</v>
      </c>
      <c r="L7" s="23">
        <v>15</v>
      </c>
      <c r="M7" s="2"/>
    </row>
    <row r="8" spans="1:16384" ht="26.4" customHeight="1" x14ac:dyDescent="0.3">
      <c r="A8" s="37"/>
      <c r="B8" s="20"/>
      <c r="C8" s="21"/>
      <c r="D8" s="46" t="str">
        <f>[1]Лист1!D470</f>
        <v>гор.напиток</v>
      </c>
      <c r="E8" s="22" t="str">
        <f>[1]Лист1!E470</f>
        <v>чай с лимоном</v>
      </c>
      <c r="F8" s="23">
        <f>[1]Лист1!F470</f>
        <v>207</v>
      </c>
      <c r="G8" s="23">
        <f>[1]Лист1!G470</f>
        <v>0.2</v>
      </c>
      <c r="H8" s="23">
        <f>[1]Лист1!H470</f>
        <v>0</v>
      </c>
      <c r="I8" s="23">
        <f>[1]Лист1!I470</f>
        <v>13.6</v>
      </c>
      <c r="J8" s="23">
        <f>[1]Лист1!J470</f>
        <v>56</v>
      </c>
      <c r="K8" s="24">
        <f>[1]Лист1!K470</f>
        <v>629</v>
      </c>
      <c r="L8" s="23">
        <v>3.49</v>
      </c>
      <c r="M8" s="2"/>
    </row>
    <row r="9" spans="1:16384" ht="33" customHeight="1" x14ac:dyDescent="0.3">
      <c r="A9" s="37"/>
      <c r="B9" s="20"/>
      <c r="C9" s="21"/>
      <c r="D9" s="46" t="str">
        <f>[1]Лист1!D471</f>
        <v>хлеб</v>
      </c>
      <c r="E9" s="22" t="s">
        <v>25</v>
      </c>
      <c r="F9" s="23">
        <v>70</v>
      </c>
      <c r="G9" s="23">
        <f>[1]Лист1!G471</f>
        <v>4.53</v>
      </c>
      <c r="H9" s="23">
        <f>[1]Лист1!H471</f>
        <v>8.85</v>
      </c>
      <c r="I9" s="23">
        <f>[1]Лист1!I471</f>
        <v>23.43</v>
      </c>
      <c r="J9" s="23">
        <f>[1]Лист1!J471</f>
        <v>199.1</v>
      </c>
      <c r="K9" s="24" t="str">
        <f>[1]Лист1!K471</f>
        <v>134/122</v>
      </c>
      <c r="L9" s="23">
        <v>16.21</v>
      </c>
      <c r="M9" s="2"/>
    </row>
    <row r="10" spans="1:16384" x14ac:dyDescent="0.3">
      <c r="A10" s="37"/>
      <c r="B10" s="20"/>
      <c r="C10" s="21"/>
      <c r="D10" s="46"/>
      <c r="E10" s="22"/>
      <c r="F10" s="23"/>
      <c r="G10" s="23"/>
      <c r="H10" s="23"/>
      <c r="I10" s="23"/>
      <c r="J10" s="23"/>
      <c r="K10" s="24"/>
      <c r="L10" s="23"/>
      <c r="M10" s="2"/>
    </row>
    <row r="11" spans="1:16384" x14ac:dyDescent="0.3">
      <c r="A11" s="37"/>
      <c r="B11" s="20"/>
      <c r="C11" s="21"/>
      <c r="D11" s="45"/>
      <c r="E11" s="22"/>
      <c r="F11" s="23"/>
      <c r="G11" s="23"/>
      <c r="H11" s="23"/>
      <c r="I11" s="23"/>
      <c r="J11" s="23"/>
      <c r="K11" s="24"/>
      <c r="L11" s="23"/>
      <c r="M11" s="2"/>
    </row>
    <row r="12" spans="1:16384" x14ac:dyDescent="0.3">
      <c r="A12" s="37"/>
      <c r="B12" s="20"/>
      <c r="C12" s="21"/>
      <c r="D12" s="45"/>
      <c r="E12" s="22"/>
      <c r="F12" s="23"/>
      <c r="G12" s="23"/>
      <c r="H12" s="23"/>
      <c r="I12" s="23"/>
      <c r="J12" s="23"/>
      <c r="K12" s="24"/>
      <c r="L12" s="23"/>
      <c r="M12" s="2"/>
    </row>
    <row r="13" spans="1:16384" x14ac:dyDescent="0.3">
      <c r="A13" s="38"/>
      <c r="B13" s="25"/>
      <c r="C13" s="26"/>
      <c r="D13" s="47" t="str">
        <f>[1]Лист1!D475</f>
        <v>итого</v>
      </c>
      <c r="E13" s="27">
        <f>[1]Лист1!E475</f>
        <v>0</v>
      </c>
      <c r="F13" s="28">
        <v>652</v>
      </c>
      <c r="G13" s="28">
        <v>19.7</v>
      </c>
      <c r="H13" s="28">
        <v>22.6</v>
      </c>
      <c r="I13" s="28">
        <v>73.099999999999994</v>
      </c>
      <c r="J13" s="28">
        <v>577</v>
      </c>
      <c r="K13" s="29">
        <f>[1]Лист1!K475</f>
        <v>0</v>
      </c>
      <c r="L13" s="28">
        <f>L6+L7+L8+L9</f>
        <v>86.759999999999991</v>
      </c>
      <c r="M13" s="2"/>
    </row>
    <row r="14" spans="1:16384" ht="31.2" customHeight="1" x14ac:dyDescent="0.3">
      <c r="A14" s="30">
        <f>[1]Лист1!A476</f>
        <v>2</v>
      </c>
      <c r="B14" s="30">
        <f>[1]Лист1!B476</f>
        <v>5</v>
      </c>
      <c r="C14" s="31" t="str">
        <f>[1]Лист1!C476</f>
        <v>Завтрак 2</v>
      </c>
      <c r="D14" s="46" t="str">
        <f>[1]Лист1!D476</f>
        <v>фрукты</v>
      </c>
      <c r="E14" s="22" t="str">
        <f>[1]Лист1!E476</f>
        <v>яблоко</v>
      </c>
      <c r="F14" s="23">
        <v>185</v>
      </c>
      <c r="G14" s="23">
        <f>[1]Лист1!G476</f>
        <v>0.7</v>
      </c>
      <c r="H14" s="23">
        <f>[1]Лист1!H476</f>
        <v>0.7</v>
      </c>
      <c r="I14" s="23">
        <f>[1]Лист1!I476</f>
        <v>17.600000000000001</v>
      </c>
      <c r="J14" s="23">
        <f>[1]Лист1!J476</f>
        <v>84.6</v>
      </c>
      <c r="K14" s="24" t="str">
        <f>[1]Лист1!K476</f>
        <v>стр.184</v>
      </c>
      <c r="L14" s="48">
        <v>16.2</v>
      </c>
      <c r="M14" s="2"/>
    </row>
    <row r="15" spans="1:16384" ht="39.6" customHeight="1" x14ac:dyDescent="0.3">
      <c r="A15" s="37"/>
      <c r="B15" s="20"/>
      <c r="C15" s="21"/>
      <c r="D15" s="45"/>
      <c r="E15" s="22"/>
      <c r="F15" s="23"/>
      <c r="G15" s="23"/>
      <c r="H15" s="23"/>
      <c r="I15" s="23"/>
      <c r="J15" s="23"/>
      <c r="K15" s="24"/>
      <c r="L15" s="23"/>
      <c r="M15" s="2"/>
    </row>
    <row r="16" spans="1:16384" x14ac:dyDescent="0.3">
      <c r="A16" s="37"/>
      <c r="B16" s="20"/>
      <c r="C16" s="21"/>
      <c r="D16" s="45"/>
      <c r="E16" s="22"/>
      <c r="F16" s="23"/>
      <c r="G16" s="23"/>
      <c r="H16" s="23"/>
      <c r="I16" s="23"/>
      <c r="J16" s="23"/>
      <c r="K16" s="24"/>
      <c r="L16" s="23"/>
      <c r="M16" s="2"/>
    </row>
    <row r="17" spans="1:13" x14ac:dyDescent="0.3">
      <c r="A17" s="38"/>
      <c r="B17" s="25"/>
      <c r="C17" s="26"/>
      <c r="D17" s="47" t="str">
        <f>[1]Лист1!D479</f>
        <v>итого</v>
      </c>
      <c r="E17" s="27">
        <f>[1]Лист1!E479</f>
        <v>0</v>
      </c>
      <c r="F17" s="28">
        <v>185</v>
      </c>
      <c r="G17" s="28">
        <f>[1]Лист1!G479</f>
        <v>0.7</v>
      </c>
      <c r="H17" s="28">
        <f>[1]Лист1!H479</f>
        <v>0.7</v>
      </c>
      <c r="I17" s="28">
        <f>[1]Лист1!I479</f>
        <v>17.600000000000001</v>
      </c>
      <c r="J17" s="28">
        <f>[1]Лист1!J479</f>
        <v>84.6</v>
      </c>
      <c r="K17" s="29">
        <f>[1]Лист1!K479</f>
        <v>0</v>
      </c>
      <c r="L17" s="49">
        <f>L14</f>
        <v>16.2</v>
      </c>
      <c r="M17" s="2"/>
    </row>
    <row r="18" spans="1:13" ht="33" customHeight="1" x14ac:dyDescent="0.3">
      <c r="A18" s="30">
        <f>[1]Лист1!A480</f>
        <v>2</v>
      </c>
      <c r="B18" s="30">
        <f>[1]Лист1!B480</f>
        <v>5</v>
      </c>
      <c r="C18" s="31" t="str">
        <f>[1]Лист1!C480</f>
        <v>Обед</v>
      </c>
      <c r="D18" s="46" t="str">
        <f>[1]Лист1!D480</f>
        <v>закуска</v>
      </c>
      <c r="E18" s="22" t="str">
        <f>[1]Лист1!E480</f>
        <v>салат из свежих огурцов</v>
      </c>
      <c r="F18" s="23">
        <f>[1]Лист1!F480</f>
        <v>60</v>
      </c>
      <c r="G18" s="23">
        <f>[1]Лист1!G480</f>
        <v>0.46</v>
      </c>
      <c r="H18" s="23">
        <f>[1]Лист1!H480</f>
        <v>3.65</v>
      </c>
      <c r="I18" s="23">
        <f>[1]Лист1!I480</f>
        <v>1.43</v>
      </c>
      <c r="J18" s="23">
        <f>[1]Лист1!J480</f>
        <v>40.380000000000003</v>
      </c>
      <c r="K18" s="24">
        <f>[1]Лист1!K480</f>
        <v>29</v>
      </c>
      <c r="L18" s="23">
        <v>33.32</v>
      </c>
      <c r="M18" s="2"/>
    </row>
    <row r="19" spans="1:13" ht="35.4" customHeight="1" x14ac:dyDescent="0.3">
      <c r="A19" s="37"/>
      <c r="B19" s="20"/>
      <c r="C19" s="21"/>
      <c r="D19" s="46" t="str">
        <f>[1]Лист1!D481</f>
        <v>1 блюдо</v>
      </c>
      <c r="E19" s="22" t="str">
        <f>[1]Лист1!E481</f>
        <v>суп картофельный с фасолью на мясном бульоне</v>
      </c>
      <c r="F19" s="23">
        <f>[1]Лист1!F481</f>
        <v>270</v>
      </c>
      <c r="G19" s="23">
        <f>[1]Лист1!G481</f>
        <v>6.66</v>
      </c>
      <c r="H19" s="23">
        <f>[1]Лист1!H481</f>
        <v>6.61</v>
      </c>
      <c r="I19" s="23">
        <f>[1]Лист1!I481</f>
        <v>17.25</v>
      </c>
      <c r="J19" s="23">
        <f>[1]Лист1!J481</f>
        <v>185.8</v>
      </c>
      <c r="K19" s="32" t="str">
        <f>[1]Лист1!K481</f>
        <v>138/357</v>
      </c>
      <c r="L19" s="23">
        <v>14.59</v>
      </c>
      <c r="M19" s="2"/>
    </row>
    <row r="20" spans="1:13" ht="30" customHeight="1" x14ac:dyDescent="0.3">
      <c r="A20" s="37"/>
      <c r="B20" s="20"/>
      <c r="C20" s="21"/>
      <c r="D20" s="46" t="str">
        <f>[1]Лист1!D482</f>
        <v>2 блюдо</v>
      </c>
      <c r="E20" s="22" t="str">
        <f>[1]Лист1!E482</f>
        <v>тефтели мясные</v>
      </c>
      <c r="F20" s="23">
        <f>[1]Лист1!F482</f>
        <v>100</v>
      </c>
      <c r="G20" s="23">
        <f>[1]Лист1!G482</f>
        <v>7.4</v>
      </c>
      <c r="H20" s="23">
        <f>[1]Лист1!H482</f>
        <v>9.1</v>
      </c>
      <c r="I20" s="23">
        <f>[1]Лист1!I482</f>
        <v>9.6</v>
      </c>
      <c r="J20" s="23">
        <f>[1]Лист1!J482</f>
        <v>159</v>
      </c>
      <c r="K20" s="24">
        <f>[1]Лист1!K482</f>
        <v>423</v>
      </c>
      <c r="L20" s="23">
        <v>76.75</v>
      </c>
      <c r="M20" s="2"/>
    </row>
    <row r="21" spans="1:13" ht="34.799999999999997" customHeight="1" x14ac:dyDescent="0.3">
      <c r="A21" s="37"/>
      <c r="B21" s="20"/>
      <c r="C21" s="21"/>
      <c r="D21" s="46" t="str">
        <f>[1]Лист1!D483</f>
        <v>гарнир</v>
      </c>
      <c r="E21" s="22" t="str">
        <f>[1]Лист1!E483</f>
        <v>каша пшеничная</v>
      </c>
      <c r="F21" s="23">
        <f>[1]Лист1!F483</f>
        <v>150</v>
      </c>
      <c r="G21" s="23">
        <f>[1]Лист1!G483</f>
        <v>5.54</v>
      </c>
      <c r="H21" s="23">
        <f>[1]Лист1!H483</f>
        <v>4.53</v>
      </c>
      <c r="I21" s="23">
        <f>[1]Лист1!I483</f>
        <v>32.299999999999997</v>
      </c>
      <c r="J21" s="23">
        <f>[1]Лист1!J483</f>
        <v>192.78</v>
      </c>
      <c r="K21" s="24" t="str">
        <f>[1]Лист1!K483</f>
        <v>таб,4</v>
      </c>
      <c r="L21" s="23">
        <v>5.84</v>
      </c>
      <c r="M21" s="2"/>
    </row>
    <row r="22" spans="1:13" ht="34.200000000000003" customHeight="1" x14ac:dyDescent="0.3">
      <c r="A22" s="37"/>
      <c r="B22" s="20"/>
      <c r="C22" s="21"/>
      <c r="D22" s="46" t="str">
        <f>[1]Лист1!D484</f>
        <v>напиток</v>
      </c>
      <c r="E22" s="22" t="str">
        <f>[1]Лист1!E484</f>
        <v>компот из свежих яблок</v>
      </c>
      <c r="F22" s="23">
        <f>[1]Лист1!F484</f>
        <v>200</v>
      </c>
      <c r="G22" s="23">
        <f>[1]Лист1!G484</f>
        <v>0.2</v>
      </c>
      <c r="H22" s="23">
        <f>[1]Лист1!H484</f>
        <v>0.2</v>
      </c>
      <c r="I22" s="23">
        <f>[1]Лист1!I484</f>
        <v>27.2</v>
      </c>
      <c r="J22" s="23">
        <f>[1]Лист1!J484</f>
        <v>110</v>
      </c>
      <c r="K22" s="24">
        <f>[1]Лист1!K484</f>
        <v>585</v>
      </c>
      <c r="L22" s="23">
        <v>6.13</v>
      </c>
      <c r="M22" s="2"/>
    </row>
    <row r="23" spans="1:13" ht="33.6" customHeight="1" x14ac:dyDescent="0.3">
      <c r="A23" s="37"/>
      <c r="B23" s="20"/>
      <c r="C23" s="21"/>
      <c r="D23" s="46" t="str">
        <f>[1]Лист1!D485</f>
        <v>хлеб бел.</v>
      </c>
      <c r="E23" s="22" t="str">
        <f>[1]Лист1!E485</f>
        <v>хлеб пшеничный</v>
      </c>
      <c r="F23" s="23">
        <f>[1]Лист1!F485</f>
        <v>50</v>
      </c>
      <c r="G23" s="23">
        <f>[1]Лист1!G485</f>
        <v>4.45</v>
      </c>
      <c r="H23" s="23">
        <f>[1]Лист1!H485</f>
        <v>1.6</v>
      </c>
      <c r="I23" s="23">
        <f>[1]Лист1!I485</f>
        <v>23.3</v>
      </c>
      <c r="J23" s="23">
        <f>[1]Лист1!J485</f>
        <v>133</v>
      </c>
      <c r="K23" s="24" t="str">
        <f>[1]Лист1!K485</f>
        <v>стр. 134</v>
      </c>
      <c r="L23" s="23">
        <v>3.01</v>
      </c>
      <c r="M23" s="2"/>
    </row>
    <row r="24" spans="1:13" ht="32.4" customHeight="1" x14ac:dyDescent="0.3">
      <c r="A24" s="37"/>
      <c r="B24" s="20"/>
      <c r="C24" s="21"/>
      <c r="D24" s="46" t="str">
        <f>[1]Лист1!D486</f>
        <v>хлеб черн.</v>
      </c>
      <c r="E24" s="22" t="str">
        <f>[1]Лист1!E486</f>
        <v>хлеб бородинский</v>
      </c>
      <c r="F24" s="23">
        <f>[1]Лист1!F486</f>
        <v>40</v>
      </c>
      <c r="G24" s="23">
        <f>[1]Лист1!G486</f>
        <v>3.4</v>
      </c>
      <c r="H24" s="23">
        <f>[1]Лист1!H486</f>
        <v>1.26</v>
      </c>
      <c r="I24" s="23">
        <f>[1]Лист1!I486</f>
        <v>17</v>
      </c>
      <c r="J24" s="23">
        <f>[1]Лист1!J486</f>
        <v>103.6</v>
      </c>
      <c r="K24" s="24" t="str">
        <f>[1]Лист1!K486</f>
        <v>стр. 142</v>
      </c>
      <c r="L24" s="23">
        <v>2.3199999999999998</v>
      </c>
      <c r="M24" s="2"/>
    </row>
    <row r="25" spans="1:13" x14ac:dyDescent="0.3">
      <c r="A25" s="37"/>
      <c r="B25" s="20"/>
      <c r="C25" s="21"/>
      <c r="D25" s="45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7"/>
      <c r="B26" s="20"/>
      <c r="C26" s="21"/>
      <c r="D26" s="45"/>
      <c r="E26" s="22"/>
      <c r="F26" s="23"/>
      <c r="G26" s="23"/>
      <c r="H26" s="23"/>
      <c r="I26" s="23"/>
      <c r="J26" s="23"/>
      <c r="K26" s="24"/>
      <c r="L26" s="23"/>
      <c r="M26" s="2"/>
    </row>
    <row r="27" spans="1:13" x14ac:dyDescent="0.3">
      <c r="A27" s="38"/>
      <c r="B27" s="25"/>
      <c r="C27" s="26"/>
      <c r="D27" s="47" t="str">
        <f>[1]Лист1!D489</f>
        <v>итого</v>
      </c>
      <c r="E27" s="27">
        <f>[1]Лист1!E489</f>
        <v>0</v>
      </c>
      <c r="F27" s="28">
        <f>[1]Лист1!F489</f>
        <v>870</v>
      </c>
      <c r="G27" s="28">
        <f>[1]Лист1!G489</f>
        <v>28.109999999999996</v>
      </c>
      <c r="H27" s="28">
        <f>[1]Лист1!H489</f>
        <v>26.950000000000003</v>
      </c>
      <c r="I27" s="28">
        <f>[1]Лист1!I489</f>
        <v>128.07999999999998</v>
      </c>
      <c r="J27" s="28">
        <f>[1]Лист1!J489</f>
        <v>924.56000000000006</v>
      </c>
      <c r="K27" s="29">
        <f>[1]Лист1!K489</f>
        <v>0</v>
      </c>
      <c r="L27" s="28">
        <f>L18+L19+L20+L21+L22+L23+L24</f>
        <v>141.95999999999998</v>
      </c>
      <c r="M27" s="2"/>
    </row>
    <row r="28" spans="1:13" ht="28.8" customHeight="1" x14ac:dyDescent="0.3">
      <c r="A28" s="30">
        <f>[1]Лист1!A490</f>
        <v>2</v>
      </c>
      <c r="B28" s="30">
        <f>[1]Лист1!B490</f>
        <v>5</v>
      </c>
      <c r="C28" s="31" t="str">
        <f>[1]Лист1!C490</f>
        <v>Полдник</v>
      </c>
      <c r="D28" s="46" t="str">
        <f>[1]Лист1!D490</f>
        <v>булочное</v>
      </c>
      <c r="E28" s="22" t="str">
        <f>[1]Лист1!E490</f>
        <v>вафли</v>
      </c>
      <c r="F28" s="23">
        <f>[1]Лист1!F490</f>
        <v>35</v>
      </c>
      <c r="G28" s="23">
        <f>[1]Лист1!G490</f>
        <v>2.4</v>
      </c>
      <c r="H28" s="23">
        <f>[1]Лист1!H490</f>
        <v>9.3000000000000007</v>
      </c>
      <c r="I28" s="23">
        <f>[1]Лист1!I490</f>
        <v>21.7</v>
      </c>
      <c r="J28" s="23">
        <f>[1]Лист1!J490</f>
        <v>180.9</v>
      </c>
      <c r="K28" s="24" t="str">
        <f>[1]Лист1!K490</f>
        <v>стр.136</v>
      </c>
      <c r="L28" s="23">
        <v>10.15</v>
      </c>
      <c r="M28" s="2"/>
    </row>
    <row r="29" spans="1:13" ht="31.2" customHeight="1" x14ac:dyDescent="0.3">
      <c r="A29" s="37"/>
      <c r="B29" s="20"/>
      <c r="C29" s="21"/>
      <c r="D29" s="46" t="str">
        <f>[1]Лист1!D491</f>
        <v>напиток</v>
      </c>
      <c r="E29" s="22" t="str">
        <f>[1]Лист1!E491</f>
        <v>молоко кипячёное</v>
      </c>
      <c r="F29" s="23">
        <f>[1]Лист1!F491</f>
        <v>200</v>
      </c>
      <c r="G29" s="23">
        <f>[1]Лист1!G491</f>
        <v>5.8</v>
      </c>
      <c r="H29" s="23">
        <f>[1]Лист1!H491</f>
        <v>5</v>
      </c>
      <c r="I29" s="23">
        <f>[1]Лист1!I491</f>
        <v>9.6</v>
      </c>
      <c r="J29" s="23">
        <f>[1]Лист1!J491</f>
        <v>108</v>
      </c>
      <c r="K29" s="24">
        <f>[1]Лист1!K491</f>
        <v>644</v>
      </c>
      <c r="L29" s="23">
        <v>12.45</v>
      </c>
      <c r="M29" s="2"/>
    </row>
    <row r="30" spans="1:13" x14ac:dyDescent="0.3">
      <c r="A30" s="37"/>
      <c r="B30" s="20"/>
      <c r="C30" s="21"/>
      <c r="D30" s="45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7"/>
      <c r="B31" s="20"/>
      <c r="C31" s="21"/>
      <c r="D31" s="45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8"/>
      <c r="B32" s="25"/>
      <c r="C32" s="26"/>
      <c r="D32" s="47" t="str">
        <f>[1]Лист1!D494</f>
        <v>итого</v>
      </c>
      <c r="E32" s="27">
        <f>[1]Лист1!E494</f>
        <v>0</v>
      </c>
      <c r="F32" s="28">
        <f>[1]Лист1!F494</f>
        <v>235</v>
      </c>
      <c r="G32" s="28">
        <f>[1]Лист1!G494</f>
        <v>8.1999999999999993</v>
      </c>
      <c r="H32" s="28">
        <f>[1]Лист1!H494</f>
        <v>14.3</v>
      </c>
      <c r="I32" s="28">
        <f>[1]Лист1!I494</f>
        <v>31.299999999999997</v>
      </c>
      <c r="J32" s="28">
        <f>[1]Лист1!J494</f>
        <v>288.89999999999998</v>
      </c>
      <c r="K32" s="29">
        <f>[1]Лист1!K494</f>
        <v>0</v>
      </c>
      <c r="L32" s="49">
        <f>L28+L29</f>
        <v>22.6</v>
      </c>
      <c r="M32" s="2"/>
    </row>
    <row r="33" spans="1:13" ht="33" customHeight="1" x14ac:dyDescent="0.3">
      <c r="A33" s="30">
        <f>[1]Лист1!A495</f>
        <v>2</v>
      </c>
      <c r="B33" s="30">
        <f>[1]Лист1!B495</f>
        <v>5</v>
      </c>
      <c r="C33" s="31" t="str">
        <f>[1]Лист1!C495</f>
        <v>Ужин</v>
      </c>
      <c r="D33" s="46" t="str">
        <f>[1]Лист1!D495</f>
        <v>гор.блюдо</v>
      </c>
      <c r="E33" s="22" t="str">
        <f>[1]Лист1!E495</f>
        <v>рыба запеченная с капустой и луком</v>
      </c>
      <c r="F33" s="23">
        <f>[1]Лист1!F495</f>
        <v>200</v>
      </c>
      <c r="G33" s="23">
        <f>[1]Лист1!G495</f>
        <v>10</v>
      </c>
      <c r="H33" s="23">
        <f>[1]Лист1!H495</f>
        <v>12.4</v>
      </c>
      <c r="I33" s="23">
        <f>[1]Лист1!I495</f>
        <v>16.899999999999999</v>
      </c>
      <c r="J33" s="23">
        <f>[1]Лист1!J495</f>
        <v>121</v>
      </c>
      <c r="K33" s="24">
        <f>[1]Лист1!K495</f>
        <v>321</v>
      </c>
      <c r="L33" s="23">
        <v>74.12</v>
      </c>
      <c r="M33" s="2"/>
    </row>
    <row r="34" spans="1:13" ht="30.6" customHeight="1" x14ac:dyDescent="0.3">
      <c r="A34" s="37"/>
      <c r="B34" s="20"/>
      <c r="C34" s="21"/>
      <c r="D34" s="46" t="str">
        <f>[1]Лист1!D496</f>
        <v>закуска</v>
      </c>
      <c r="E34" s="22" t="str">
        <f>[1]Лист1!E496</f>
        <v>запеканка рисовая с творогм</v>
      </c>
      <c r="F34" s="23">
        <f>[1]Лист1!F496</f>
        <v>200</v>
      </c>
      <c r="G34" s="23">
        <f>[1]Лист1!G496</f>
        <v>8</v>
      </c>
      <c r="H34" s="23">
        <f>[1]Лист1!H496</f>
        <v>11.2</v>
      </c>
      <c r="I34" s="23">
        <f>[1]Лист1!I496</f>
        <v>38.799999999999997</v>
      </c>
      <c r="J34" s="23">
        <f>[1]Лист1!J496</f>
        <v>288</v>
      </c>
      <c r="K34" s="24">
        <f>[1]Лист1!K496</f>
        <v>263</v>
      </c>
      <c r="L34" s="23">
        <v>25.52</v>
      </c>
      <c r="M34" s="2"/>
    </row>
    <row r="35" spans="1:13" ht="30" customHeight="1" x14ac:dyDescent="0.3">
      <c r="A35" s="37"/>
      <c r="B35" s="20"/>
      <c r="C35" s="21"/>
      <c r="D35" s="46" t="str">
        <f>[1]Лист1!D497</f>
        <v>напиток</v>
      </c>
      <c r="E35" s="22" t="str">
        <f>[1]Лист1!E497</f>
        <v>сок фруктовый</v>
      </c>
      <c r="F35" s="23">
        <f>[1]Лист1!F497</f>
        <v>200</v>
      </c>
      <c r="G35" s="23">
        <f>[1]Лист1!G497</f>
        <v>0.2</v>
      </c>
      <c r="H35" s="23">
        <f>[1]Лист1!H497</f>
        <v>0</v>
      </c>
      <c r="I35" s="23">
        <f>[1]Лист1!I497</f>
        <v>26</v>
      </c>
      <c r="J35" s="23">
        <f>[1]Лист1!J497</f>
        <v>106</v>
      </c>
      <c r="K35" s="24" t="str">
        <f>[1]Лист1!K497</f>
        <v>стр. 216</v>
      </c>
      <c r="L35" s="48">
        <v>24</v>
      </c>
      <c r="M35" s="2"/>
    </row>
    <row r="36" spans="1:13" ht="33" customHeight="1" x14ac:dyDescent="0.3">
      <c r="A36" s="37"/>
      <c r="B36" s="20"/>
      <c r="C36" s="21"/>
      <c r="D36" s="46" t="str">
        <f>[1]Лист1!D498</f>
        <v>хлеб бел.</v>
      </c>
      <c r="E36" s="22" t="str">
        <f>[1]Лист1!E498</f>
        <v>хлеб пшеничный</v>
      </c>
      <c r="F36" s="23">
        <f>[1]Лист1!F498</f>
        <v>50</v>
      </c>
      <c r="G36" s="23">
        <f>[1]Лист1!G498</f>
        <v>4.45</v>
      </c>
      <c r="H36" s="23">
        <f>[1]Лист1!H498</f>
        <v>1.6</v>
      </c>
      <c r="I36" s="23">
        <f>[1]Лист1!I498</f>
        <v>23.3</v>
      </c>
      <c r="J36" s="23">
        <f>[1]Лист1!J498</f>
        <v>133</v>
      </c>
      <c r="K36" s="24" t="str">
        <f>[1]Лист1!K498</f>
        <v>стр. 134</v>
      </c>
      <c r="L36" s="23">
        <v>3.01</v>
      </c>
      <c r="M36" s="2"/>
    </row>
    <row r="37" spans="1:13" ht="30.6" customHeight="1" x14ac:dyDescent="0.3">
      <c r="A37" s="37"/>
      <c r="B37" s="20"/>
      <c r="C37" s="21"/>
      <c r="D37" s="46" t="str">
        <f>[1]Лист1!D499</f>
        <v>хлеб черн.</v>
      </c>
      <c r="E37" s="22" t="str">
        <f>[1]Лист1!E499</f>
        <v>хлеб бородинский</v>
      </c>
      <c r="F37" s="23">
        <f>[1]Лист1!F499</f>
        <v>40</v>
      </c>
      <c r="G37" s="23">
        <f>[1]Лист1!G499</f>
        <v>3.4</v>
      </c>
      <c r="H37" s="23">
        <f>[1]Лист1!H499</f>
        <v>1.26</v>
      </c>
      <c r="I37" s="23">
        <f>[1]Лист1!I499</f>
        <v>17</v>
      </c>
      <c r="J37" s="23">
        <f>[1]Лист1!J499</f>
        <v>103.6</v>
      </c>
      <c r="K37" s="24" t="str">
        <f>[1]Лист1!K499</f>
        <v>стр. 142</v>
      </c>
      <c r="L37" s="23">
        <v>2.3199999999999998</v>
      </c>
      <c r="M37" s="2"/>
    </row>
    <row r="38" spans="1:13" x14ac:dyDescent="0.3">
      <c r="A38" s="37"/>
      <c r="B38" s="20"/>
      <c r="C38" s="21"/>
      <c r="D38" s="45"/>
      <c r="E38" s="22"/>
      <c r="F38" s="23"/>
      <c r="G38" s="23"/>
      <c r="H38" s="23"/>
      <c r="I38" s="23"/>
      <c r="J38" s="23"/>
      <c r="K38" s="24"/>
      <c r="L38" s="23"/>
      <c r="M38" s="2"/>
    </row>
    <row r="39" spans="1:13" x14ac:dyDescent="0.3">
      <c r="A39" s="38"/>
      <c r="B39" s="25"/>
      <c r="C39" s="26"/>
      <c r="D39" s="47" t="str">
        <f>[1]Лист1!D501</f>
        <v>итого</v>
      </c>
      <c r="E39" s="27">
        <f>[1]Лист1!E501</f>
        <v>0</v>
      </c>
      <c r="F39" s="28">
        <f>[1]Лист1!F501</f>
        <v>690</v>
      </c>
      <c r="G39" s="28">
        <f>[1]Лист1!G501</f>
        <v>26.049999999999997</v>
      </c>
      <c r="H39" s="28">
        <f>[1]Лист1!H501</f>
        <v>26.460000000000004</v>
      </c>
      <c r="I39" s="28">
        <f>[1]Лист1!I501</f>
        <v>121.99999999999999</v>
      </c>
      <c r="J39" s="28">
        <f>[1]Лист1!J501</f>
        <v>751.6</v>
      </c>
      <c r="K39" s="29">
        <f>[1]Лист1!K501</f>
        <v>0</v>
      </c>
      <c r="L39" s="28">
        <f>L33+L34+L35+L36+L37</f>
        <v>128.97</v>
      </c>
      <c r="M39" s="2"/>
    </row>
    <row r="40" spans="1:13" ht="30" customHeight="1" x14ac:dyDescent="0.3">
      <c r="A40" s="30">
        <f>[1]Лист1!A502</f>
        <v>2</v>
      </c>
      <c r="B40" s="30">
        <f>[1]Лист1!B502</f>
        <v>5</v>
      </c>
      <c r="C40" s="31" t="str">
        <f>[1]Лист1!C502</f>
        <v>Ужин 2</v>
      </c>
      <c r="D40" s="46" t="str">
        <f>[1]Лист1!D502</f>
        <v>кисломол.</v>
      </c>
      <c r="E40" s="22" t="str">
        <f>[1]Лист1!E502</f>
        <v>кефир</v>
      </c>
      <c r="F40" s="23">
        <f>[1]Лист1!F502</f>
        <v>150</v>
      </c>
      <c r="G40" s="23">
        <f>[1]Лист1!G502</f>
        <v>4.57</v>
      </c>
      <c r="H40" s="23">
        <f>[1]Лист1!H502</f>
        <v>3.73</v>
      </c>
      <c r="I40" s="23">
        <f>[1]Лист1!I502</f>
        <v>5.97</v>
      </c>
      <c r="J40" s="23">
        <f>[1]Лист1!J502</f>
        <v>79.180000000000007</v>
      </c>
      <c r="K40" s="24">
        <f>[1]Лист1!K502</f>
        <v>645</v>
      </c>
      <c r="L40" s="23">
        <v>9.27</v>
      </c>
      <c r="M40" s="2"/>
    </row>
    <row r="41" spans="1:13" x14ac:dyDescent="0.3">
      <c r="A41" s="37"/>
      <c r="B41" s="20"/>
      <c r="C41" s="21"/>
      <c r="D41" s="46"/>
      <c r="E41" s="22"/>
      <c r="F41" s="23"/>
      <c r="G41" s="23"/>
      <c r="H41" s="23"/>
      <c r="I41" s="23"/>
      <c r="J41" s="23"/>
      <c r="K41" s="24"/>
      <c r="L41" s="23"/>
      <c r="M41" s="2"/>
    </row>
    <row r="42" spans="1:13" ht="15" customHeight="1" x14ac:dyDescent="0.3">
      <c r="A42" s="37"/>
      <c r="B42" s="20"/>
      <c r="C42" s="21"/>
      <c r="D42" s="46"/>
      <c r="E42" s="22"/>
      <c r="F42" s="23"/>
      <c r="G42" s="23"/>
      <c r="H42" s="23"/>
      <c r="I42" s="23"/>
      <c r="J42" s="23"/>
      <c r="K42" s="24"/>
      <c r="L42" s="23"/>
      <c r="M42" s="2"/>
    </row>
    <row r="43" spans="1:13" x14ac:dyDescent="0.3">
      <c r="A43" s="37"/>
      <c r="B43" s="20"/>
      <c r="C43" s="21"/>
      <c r="D43" s="46"/>
      <c r="E43" s="22"/>
      <c r="F43" s="23"/>
      <c r="G43" s="23"/>
      <c r="H43" s="23"/>
      <c r="I43" s="23"/>
      <c r="J43" s="23"/>
      <c r="K43" s="24"/>
      <c r="L43" s="23"/>
      <c r="M43" s="2"/>
    </row>
    <row r="44" spans="1:13" x14ac:dyDescent="0.3">
      <c r="A44" s="37"/>
      <c r="B44" s="20"/>
      <c r="C44" s="21"/>
      <c r="D44" s="45"/>
      <c r="E44" s="22"/>
      <c r="F44" s="23"/>
      <c r="G44" s="23"/>
      <c r="H44" s="23"/>
      <c r="I44" s="23"/>
      <c r="J44" s="23"/>
      <c r="K44" s="24"/>
      <c r="L44" s="23"/>
      <c r="M44" s="2"/>
    </row>
    <row r="45" spans="1:13" x14ac:dyDescent="0.3">
      <c r="A45" s="37"/>
      <c r="B45" s="20"/>
      <c r="C45" s="21"/>
      <c r="D45" s="45"/>
      <c r="E45" s="22"/>
      <c r="F45" s="23"/>
      <c r="G45" s="23"/>
      <c r="H45" s="23"/>
      <c r="I45" s="23"/>
      <c r="J45" s="23"/>
      <c r="K45" s="24"/>
      <c r="L45" s="23"/>
      <c r="M45" s="2"/>
    </row>
    <row r="46" spans="1:13" x14ac:dyDescent="0.3">
      <c r="A46" s="38"/>
      <c r="B46" s="25"/>
      <c r="C46" s="26"/>
      <c r="D46" s="33" t="str">
        <f>[1]Лист1!D508</f>
        <v>итого</v>
      </c>
      <c r="E46" s="27">
        <f>[1]Лист1!E508</f>
        <v>0</v>
      </c>
      <c r="F46" s="28">
        <f>[1]Лист1!F508</f>
        <v>150</v>
      </c>
      <c r="G46" s="28">
        <f>[1]Лист1!G508</f>
        <v>4.57</v>
      </c>
      <c r="H46" s="28">
        <f>[1]Лист1!H508</f>
        <v>3.73</v>
      </c>
      <c r="I46" s="28">
        <f>[1]Лист1!I508</f>
        <v>5.97</v>
      </c>
      <c r="J46" s="28">
        <f>[1]Лист1!J508</f>
        <v>79.180000000000007</v>
      </c>
      <c r="K46" s="29">
        <f>[1]Лист1!K508</f>
        <v>0</v>
      </c>
      <c r="L46" s="50">
        <v>9.27</v>
      </c>
      <c r="M46" s="2"/>
    </row>
    <row r="47" spans="1:13" ht="15" customHeight="1" thickBot="1" x14ac:dyDescent="0.35">
      <c r="A47" s="39">
        <f>[1]Лист1!A509</f>
        <v>2</v>
      </c>
      <c r="B47" s="39">
        <f>[1]Лист1!B509</f>
        <v>5</v>
      </c>
      <c r="C47" s="43" t="str">
        <f>[1]Лист1!C509</f>
        <v>Итого за день:</v>
      </c>
      <c r="D47" s="44"/>
      <c r="E47" s="34">
        <f>[1]Лист1!E509</f>
        <v>0</v>
      </c>
      <c r="F47" s="35">
        <f>[1]Лист1!F509</f>
        <v>2727</v>
      </c>
      <c r="G47" s="35">
        <f>[1]Лист1!G509</f>
        <v>90.6</v>
      </c>
      <c r="H47" s="35">
        <f>[1]Лист1!H509</f>
        <v>95.5</v>
      </c>
      <c r="I47" s="35">
        <f>[1]Лист1!I509</f>
        <v>373</v>
      </c>
      <c r="J47" s="35">
        <f>[1]Лист1!J509</f>
        <v>2779</v>
      </c>
      <c r="K47" s="36">
        <f>[1]Лист1!K509</f>
        <v>0</v>
      </c>
      <c r="L47" s="51">
        <f>L46+L39+L32+L27+L17+L13</f>
        <v>405.75999999999993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2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2024-05-16T13:15:06Z</dcterms:modified>
</cp:coreProperties>
</file>