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503B1952-09DE-47E6-BE27-CFD38DB0328E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F9" i="1"/>
  <c r="K9" i="1"/>
  <c r="D13" i="1"/>
  <c r="E13" i="1"/>
  <c r="F13" i="1"/>
  <c r="K13" i="1"/>
  <c r="A14" i="1"/>
  <c r="B14" i="1"/>
  <c r="C14" i="1"/>
  <c r="D14" i="1"/>
  <c r="E14" i="1"/>
  <c r="K14" i="1"/>
  <c r="D17" i="1"/>
  <c r="E17" i="1"/>
  <c r="K17" i="1"/>
  <c r="A18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K20" i="1"/>
  <c r="D21" i="1"/>
  <c r="E21" i="1"/>
  <c r="F21" i="1"/>
  <c r="G21" i="1"/>
  <c r="H21" i="1"/>
  <c r="I21" i="1"/>
  <c r="J21" i="1"/>
  <c r="K21" i="1"/>
  <c r="D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A28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K47" i="1"/>
  <c r="BX6" i="1" l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<sst xmlns="http://schemas.openxmlformats.org/spreadsheetml/2006/main" count="27" uniqueCount="27">
  <si>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</si>
  <si>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</si>
  <si>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</si>
  <si>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</si>
  <si>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</si>
  <si>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</si>
  <si>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</si>
  <si>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</si>
  <si>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</si>
  <si>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</si>
  <si>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</si>
  <si>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</si>
  <si>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</si>
  <si>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</si>
  <si>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</si>
  <si>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</si>
  <si>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</si>
  <si>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</si>
  <si>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</si>
  <si>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</si>
  <si>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</si>
  <si>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</si>
  <si>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</si>
  <si>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</si>
  <si>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</si>
  <si>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масло.сыр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</si>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</sst>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&#1085;&#1086;&#1074;&#1086;&#1077;%20&#1090;&#1080;&#1087;&#1086;&#1074;&#1086;&#1077;%20&#1084;&#1077;&#1085;&#1102;%20&#1076;&#1083;&#1103;%20&#1089;&#1072;&#1081;&#1090;&#1072;\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  <cell r="B48">
            <v>2</v>
          </cell>
          <cell r="C48" t="str">
            <v>Завтрак</v>
          </cell>
          <cell r="D48" t="str">
            <v>гор.блюдо</v>
          </cell>
          <cell r="E48" t="str">
            <v>вареники ленивые со сметаной</v>
          </cell>
          <cell r="F48">
            <v>210</v>
          </cell>
          <cell r="G48">
            <v>26.4</v>
          </cell>
          <cell r="H48">
            <v>14.2</v>
          </cell>
          <cell r="I48">
            <v>27.7</v>
          </cell>
          <cell r="J48">
            <v>421</v>
          </cell>
          <cell r="K48">
            <v>672</v>
          </cell>
        </row>
        <row r="49">
          <cell r="D49" t="str">
            <v>закуска</v>
          </cell>
          <cell r="E49" t="str">
            <v>морковь припущенная</v>
          </cell>
          <cell r="F49">
            <v>60</v>
          </cell>
          <cell r="G49">
            <v>0.84</v>
          </cell>
          <cell r="H49">
            <v>0.96</v>
          </cell>
          <cell r="I49">
            <v>4.62</v>
          </cell>
          <cell r="J49">
            <v>31.2</v>
          </cell>
          <cell r="K49">
            <v>478</v>
          </cell>
        </row>
        <row r="50">
          <cell r="D50" t="str">
            <v>гор.напиток</v>
          </cell>
          <cell r="E50" t="str">
            <v>какао с молоком</v>
          </cell>
          <cell r="F50">
            <v>200</v>
          </cell>
          <cell r="G50">
            <v>3.87</v>
          </cell>
          <cell r="H50">
            <v>3.1</v>
          </cell>
          <cell r="I50">
            <v>25.2</v>
          </cell>
          <cell r="J50">
            <v>145.5</v>
          </cell>
          <cell r="K50">
            <v>642</v>
          </cell>
        </row>
        <row r="51">
          <cell r="D51" t="str">
            <v>хлеб</v>
          </cell>
          <cell r="F51">
            <v>70</v>
          </cell>
          <cell r="K51" t="str">
            <v>стр. 134 стр. 122 стр. 50</v>
          </cell>
        </row>
        <row r="55">
          <cell r="D55" t="str">
            <v>итого</v>
          </cell>
          <cell r="E55">
            <v>0</v>
          </cell>
          <cell r="F55">
            <v>540</v>
          </cell>
          <cell r="K55">
            <v>0</v>
          </cell>
        </row>
        <row r="56">
          <cell r="A56">
            <v>1</v>
          </cell>
          <cell r="B56">
            <v>2</v>
          </cell>
          <cell r="C56" t="str">
            <v>Завтрак 2</v>
          </cell>
          <cell r="D56" t="str">
            <v>фрукты</v>
          </cell>
          <cell r="E56" t="str">
            <v>апельсин</v>
          </cell>
          <cell r="K56" t="str">
            <v>стр.184</v>
          </cell>
        </row>
        <row r="59">
          <cell r="D59" t="str">
            <v>итого</v>
          </cell>
          <cell r="E59">
            <v>0</v>
          </cell>
          <cell r="K59">
            <v>0</v>
          </cell>
        </row>
        <row r="60">
          <cell r="A60">
            <v>1</v>
          </cell>
          <cell r="B60">
            <v>2</v>
          </cell>
          <cell r="C60" t="str">
            <v>Обед</v>
          </cell>
          <cell r="D60" t="str">
            <v>закуска</v>
          </cell>
          <cell r="E60" t="str">
            <v>огурец свежий</v>
          </cell>
          <cell r="F60">
            <v>60</v>
          </cell>
          <cell r="G60">
            <v>0.48</v>
          </cell>
          <cell r="H60">
            <v>0.06</v>
          </cell>
          <cell r="I60">
            <v>1.02</v>
          </cell>
          <cell r="J60">
            <v>7.8</v>
          </cell>
          <cell r="K60" t="str">
            <v>стр. 561</v>
          </cell>
        </row>
        <row r="61">
          <cell r="D61" t="str">
            <v>1 блюдо</v>
          </cell>
          <cell r="E61" t="str">
            <v>рассольник на курином бульоне</v>
          </cell>
          <cell r="F61">
            <v>275</v>
          </cell>
          <cell r="G61">
            <v>7.77</v>
          </cell>
          <cell r="H61">
            <v>6.15</v>
          </cell>
          <cell r="I61">
            <v>16.2</v>
          </cell>
          <cell r="J61">
            <v>145.25</v>
          </cell>
          <cell r="K61">
            <v>129439</v>
          </cell>
        </row>
        <row r="62">
          <cell r="D62" t="str">
            <v>2 блюдо</v>
          </cell>
          <cell r="E62" t="str">
            <v>шницель рыбный</v>
          </cell>
          <cell r="K62">
            <v>330</v>
          </cell>
        </row>
        <row r="63">
          <cell r="D63" t="str">
            <v>гарнир</v>
          </cell>
          <cell r="E63" t="str">
            <v>картофельное  пюре</v>
          </cell>
          <cell r="F63">
            <v>150</v>
          </cell>
          <cell r="G63">
            <v>3.15</v>
          </cell>
          <cell r="H63">
            <v>1.2</v>
          </cell>
          <cell r="I63">
            <v>22.05</v>
          </cell>
          <cell r="J63">
            <v>112.5</v>
          </cell>
          <cell r="K63">
            <v>472</v>
          </cell>
        </row>
        <row r="64">
          <cell r="D64" t="str">
            <v>напиток</v>
          </cell>
          <cell r="F64">
            <v>200</v>
          </cell>
          <cell r="G64">
            <v>0.2</v>
          </cell>
          <cell r="H64">
            <v>0.2</v>
          </cell>
          <cell r="I64">
            <v>27.2</v>
          </cell>
          <cell r="J64">
            <v>110</v>
          </cell>
          <cell r="K64">
            <v>585</v>
          </cell>
        </row>
        <row r="65">
          <cell r="D65" t="str">
            <v>хлеб бел.</v>
          </cell>
          <cell r="E65" t="str">
            <v>хлеб пшеничный</v>
          </cell>
          <cell r="F65">
            <v>50</v>
          </cell>
          <cell r="G65">
            <v>4.45</v>
          </cell>
          <cell r="H65">
            <v>1.6</v>
          </cell>
          <cell r="I65">
            <v>23.3</v>
          </cell>
          <cell r="J65">
            <v>133</v>
          </cell>
          <cell r="K65" t="str">
            <v>стр. 134</v>
          </cell>
        </row>
        <row r="66">
          <cell r="D66" t="str">
            <v>хлеб черн.</v>
          </cell>
          <cell r="E66" t="str">
            <v>хлеб бородинский</v>
          </cell>
          <cell r="F66">
            <v>40</v>
          </cell>
          <cell r="G66">
            <v>3.4</v>
          </cell>
          <cell r="H66">
            <v>1.26</v>
          </cell>
          <cell r="I66">
            <v>17</v>
          </cell>
          <cell r="J66">
            <v>103.6</v>
          </cell>
          <cell r="K66" t="str">
            <v>стр. 142</v>
          </cell>
        </row>
        <row r="69">
          <cell r="D69" t="str">
            <v>итого</v>
          </cell>
          <cell r="E69">
            <v>0</v>
          </cell>
          <cell r="K69">
            <v>0</v>
          </cell>
        </row>
        <row r="70">
          <cell r="A70">
            <v>1</v>
          </cell>
          <cell r="B70">
            <v>2</v>
          </cell>
          <cell r="C70" t="str">
            <v>Полдник</v>
          </cell>
          <cell r="D70" t="str">
            <v>булочное</v>
          </cell>
          <cell r="E70" t="str">
            <v>печенье</v>
          </cell>
          <cell r="F70">
            <v>25</v>
          </cell>
          <cell r="G70">
            <v>1.8</v>
          </cell>
          <cell r="H70">
            <v>2.4</v>
          </cell>
          <cell r="I70">
            <v>18.600000000000001</v>
          </cell>
          <cell r="J70">
            <v>104</v>
          </cell>
          <cell r="K70">
            <v>0</v>
          </cell>
        </row>
        <row r="71">
          <cell r="D71" t="str">
            <v>напиток</v>
          </cell>
          <cell r="E71" t="str">
            <v>молоко кипячёное</v>
          </cell>
          <cell r="F71">
            <v>200</v>
          </cell>
          <cell r="G71">
            <v>5.8</v>
          </cell>
          <cell r="H71">
            <v>5</v>
          </cell>
          <cell r="I71">
            <v>9.6</v>
          </cell>
          <cell r="J71">
            <v>108</v>
          </cell>
          <cell r="K71">
            <v>644</v>
          </cell>
        </row>
        <row r="74">
          <cell r="D74" t="str">
            <v>итого</v>
          </cell>
          <cell r="E74">
            <v>0</v>
          </cell>
          <cell r="F74">
            <v>225</v>
          </cell>
          <cell r="G74">
            <v>7.6</v>
          </cell>
          <cell r="H74">
            <v>7.4</v>
          </cell>
          <cell r="I74">
            <v>28.200000000000003</v>
          </cell>
          <cell r="J74">
            <v>212</v>
          </cell>
          <cell r="K74">
            <v>0</v>
          </cell>
        </row>
        <row r="75">
          <cell r="A75">
            <v>1</v>
          </cell>
          <cell r="B75">
            <v>2</v>
          </cell>
          <cell r="C75" t="str">
            <v>Ужин</v>
          </cell>
          <cell r="D75" t="str">
            <v>гор.блюдо</v>
          </cell>
          <cell r="E75" t="str">
            <v>сердце тушёное в соусе</v>
          </cell>
          <cell r="F75">
            <v>125</v>
          </cell>
          <cell r="G75">
            <v>18.399999999999999</v>
          </cell>
          <cell r="H75">
            <v>12.2</v>
          </cell>
          <cell r="I75">
            <v>8.4</v>
          </cell>
          <cell r="J75">
            <v>221</v>
          </cell>
          <cell r="K75">
            <v>406</v>
          </cell>
        </row>
        <row r="76">
          <cell r="D76" t="str">
            <v>гарнир</v>
          </cell>
          <cell r="E76" t="str">
            <v>макароны отварные</v>
          </cell>
          <cell r="F76">
            <v>150</v>
          </cell>
          <cell r="G76">
            <v>5.0599999999999996</v>
          </cell>
          <cell r="H76">
            <v>7.47</v>
          </cell>
          <cell r="I76">
            <v>28.22</v>
          </cell>
          <cell r="J76">
            <v>201.6</v>
          </cell>
          <cell r="K76">
            <v>273</v>
          </cell>
        </row>
        <row r="77">
          <cell r="D77" t="str">
            <v>закуска</v>
          </cell>
          <cell r="E77" t="str">
            <v>перец сладкий</v>
          </cell>
          <cell r="K77" t="str">
            <v>стр. 564</v>
          </cell>
        </row>
        <row r="78">
          <cell r="D78" t="str">
            <v>напиток</v>
          </cell>
          <cell r="E78" t="str">
            <v>сок фруктовый</v>
          </cell>
          <cell r="F78">
            <v>200</v>
          </cell>
          <cell r="G78">
            <v>1</v>
          </cell>
          <cell r="H78">
            <v>0.2</v>
          </cell>
          <cell r="I78">
            <v>20.2</v>
          </cell>
          <cell r="J78">
            <v>92</v>
          </cell>
          <cell r="K78">
            <v>216</v>
          </cell>
        </row>
        <row r="79">
          <cell r="D79" t="str">
            <v>хлеб бел.</v>
          </cell>
          <cell r="E79" t="str">
            <v>хлеб пшеничный</v>
          </cell>
          <cell r="F79">
            <v>50</v>
          </cell>
          <cell r="G79">
            <v>4.45</v>
          </cell>
          <cell r="H79">
            <v>1.6</v>
          </cell>
          <cell r="I79">
            <v>23.3</v>
          </cell>
          <cell r="J79">
            <v>133</v>
          </cell>
          <cell r="K79" t="str">
            <v>стр. 134</v>
          </cell>
        </row>
        <row r="80">
          <cell r="D80" t="str">
            <v>хлеб черн.</v>
          </cell>
          <cell r="E80" t="str">
            <v>хлеб бородинский</v>
          </cell>
          <cell r="F80">
            <v>40</v>
          </cell>
          <cell r="G80">
            <v>3.4</v>
          </cell>
          <cell r="H80">
            <v>1.26</v>
          </cell>
          <cell r="I80">
            <v>17</v>
          </cell>
          <cell r="J80">
            <v>103.6</v>
          </cell>
          <cell r="K80" t="str">
            <v>стр. 142</v>
          </cell>
        </row>
        <row r="81">
          <cell r="D81" t="str">
            <v>итого</v>
          </cell>
          <cell r="E81">
            <v>0</v>
          </cell>
          <cell r="F81">
            <v>625</v>
          </cell>
          <cell r="G81">
            <v>34.169999999999995</v>
          </cell>
          <cell r="H81">
            <v>22.85</v>
          </cell>
          <cell r="I81">
            <v>101.02</v>
          </cell>
          <cell r="J81">
            <v>775.2</v>
          </cell>
          <cell r="K81">
            <v>0</v>
          </cell>
        </row>
        <row r="82">
          <cell r="A82">
            <v>1</v>
          </cell>
          <cell r="B82">
            <v>2</v>
          </cell>
          <cell r="C82" t="str">
            <v>Ужин 2</v>
          </cell>
          <cell r="D82" t="str">
            <v>кисломол.</v>
          </cell>
          <cell r="E82" t="str">
            <v>ряженка</v>
          </cell>
          <cell r="F82">
            <v>150</v>
          </cell>
          <cell r="G82">
            <v>4.3099999999999996</v>
          </cell>
          <cell r="H82">
            <v>3.73</v>
          </cell>
          <cell r="I82">
            <v>6.3</v>
          </cell>
          <cell r="J82">
            <v>80.599999999999994</v>
          </cell>
          <cell r="K82">
            <v>645</v>
          </cell>
        </row>
        <row r="88">
          <cell r="D88" t="str">
            <v>итого</v>
          </cell>
          <cell r="E88">
            <v>0</v>
          </cell>
          <cell r="F88">
            <v>150</v>
          </cell>
          <cell r="G88">
            <v>4.3099999999999996</v>
          </cell>
          <cell r="H88">
            <v>3.73</v>
          </cell>
          <cell r="I88">
            <v>6.3</v>
          </cell>
          <cell r="J88">
            <v>80.599999999999994</v>
          </cell>
          <cell r="K88">
            <v>0</v>
          </cell>
        </row>
        <row r="89">
          <cell r="A89">
            <v>1</v>
          </cell>
          <cell r="B89">
            <v>2</v>
          </cell>
          <cell r="C89" t="str">
            <v>Итого за день:</v>
          </cell>
          <cell r="E89">
            <v>0</v>
          </cell>
          <cell r="K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9"/>
  <sheetViews>
    <sheetView tabSelected="1" zoomScaleNormal="100" workbookViewId="0">
      <selection activeCell="M6" sqref="M6:BW6"/>
    </sheetView>
  </sheetViews>
  <sheetFormatPr defaultRowHeight="14.4" x14ac:dyDescent="0.3"/>
  <cols>
    <col min="4" max="4" width="12.5546875" customWidth="1"/>
    <col min="5" max="5" width="30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38" t="s">
        <v>24</v>
      </c>
      <c r="D1" s="39"/>
      <c r="E1" s="39"/>
      <c r="F1" s="3" t="s">
        <v>1</v>
      </c>
      <c r="G1" s="2" t="s">
        <v>2</v>
      </c>
      <c r="H1" s="40" t="s">
        <v>3</v>
      </c>
      <c r="I1" s="40"/>
      <c r="J1" s="40"/>
      <c r="K1" s="40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0" t="s">
        <v>6</v>
      </c>
      <c r="I2" s="40"/>
      <c r="J2" s="40"/>
      <c r="K2" s="40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7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6.6" customHeight="1" x14ac:dyDescent="0.3">
      <c r="A6" s="35">
        <f>[1]Лист1!A48</f>
        <v>1</v>
      </c>
      <c r="B6" s="19">
        <f>[1]Лист1!B48</f>
        <v>2</v>
      </c>
      <c r="C6" s="15" t="str">
        <f>[1]Лист1!C48</f>
        <v>Завтрак</v>
      </c>
      <c r="D6" s="43" t="str">
        <f>[1]Лист1!D48</f>
        <v>гор.блюдо</v>
      </c>
      <c r="E6" s="16" t="str">
        <f>[1]Лист1!E48</f>
        <v>вареники ленивые со сметаной</v>
      </c>
      <c r="F6" s="17">
        <f>[1]Лист1!F48</f>
        <v>210</v>
      </c>
      <c r="G6" s="17">
        <f>[1]Лист1!G48</f>
        <v>26.4</v>
      </c>
      <c r="H6" s="17">
        <f>[1]Лист1!H48</f>
        <v>14.2</v>
      </c>
      <c r="I6" s="17">
        <f>[1]Лист1!I48</f>
        <v>27.7</v>
      </c>
      <c r="J6" s="17">
        <f>[1]Лист1!J48</f>
        <v>421</v>
      </c>
      <c r="K6" s="18">
        <f>[1]Лист1!K48</f>
        <v>672</v>
      </c>
      <c r="L6" s="17">
        <v>66.23</v>
      </c>
      <c r="M6" s="2"/>
      <c r="BX6">
        <f>[2]Лист1!BX6</f>
        <v>0</v>
      </c>
      <c r="BY6">
        <f>[2]Лист1!BY6</f>
        <v>0</v>
      </c>
      <c r="BZ6">
        <f>[2]Лист1!BZ6</f>
        <v>0</v>
      </c>
      <c r="CA6">
        <f>[2]Лист1!CA6</f>
        <v>0</v>
      </c>
      <c r="CB6">
        <f>[2]Лист1!CB6</f>
        <v>0</v>
      </c>
      <c r="CC6">
        <f>[2]Лист1!CC6</f>
        <v>0</v>
      </c>
      <c r="CD6">
        <f>[2]Лист1!CD6</f>
        <v>0</v>
      </c>
      <c r="CE6">
        <f>[2]Лист1!CE6</f>
        <v>0</v>
      </c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9.6" customHeight="1" x14ac:dyDescent="0.3">
      <c r="A7" s="35"/>
      <c r="B7" s="19"/>
      <c r="C7" s="20"/>
      <c r="D7" s="44" t="str">
        <f>[1]Лист1!D49</f>
        <v>закуска</v>
      </c>
      <c r="E7" s="21" t="str">
        <f>[1]Лист1!E49</f>
        <v>морковь припущенная</v>
      </c>
      <c r="F7" s="22">
        <f>[1]Лист1!F49</f>
        <v>60</v>
      </c>
      <c r="G7" s="22">
        <f>[1]Лист1!G49</f>
        <v>0.84</v>
      </c>
      <c r="H7" s="22">
        <f>[1]Лист1!H49</f>
        <v>0.96</v>
      </c>
      <c r="I7" s="22">
        <f>[1]Лист1!I49</f>
        <v>4.62</v>
      </c>
      <c r="J7" s="22">
        <f>[1]Лист1!J49</f>
        <v>31.2</v>
      </c>
      <c r="K7" s="23">
        <f>[1]Лист1!K49</f>
        <v>478</v>
      </c>
      <c r="L7" s="22">
        <v>6.02</v>
      </c>
      <c r="M7" s="2"/>
    </row>
    <row r="8" spans="1:16384" ht="39.6" customHeight="1" x14ac:dyDescent="0.3">
      <c r="A8" s="35"/>
      <c r="B8" s="19"/>
      <c r="C8" s="20"/>
      <c r="D8" s="45" t="str">
        <f>[1]Лист1!D50</f>
        <v>гор.напиток</v>
      </c>
      <c r="E8" s="21" t="str">
        <f>[1]Лист1!E50</f>
        <v>какао с молоком</v>
      </c>
      <c r="F8" s="22">
        <f>[1]Лист1!F50</f>
        <v>200</v>
      </c>
      <c r="G8" s="22">
        <f>[1]Лист1!G50</f>
        <v>3.87</v>
      </c>
      <c r="H8" s="22">
        <f>[1]Лист1!H50</f>
        <v>3.1</v>
      </c>
      <c r="I8" s="22">
        <f>[1]Лист1!I50</f>
        <v>25.2</v>
      </c>
      <c r="J8" s="22">
        <f>[1]Лист1!J50</f>
        <v>145.5</v>
      </c>
      <c r="K8" s="23">
        <f>[1]Лист1!K50</f>
        <v>642</v>
      </c>
      <c r="L8" s="22">
        <v>9.2799999999999994</v>
      </c>
      <c r="M8" s="2"/>
    </row>
    <row r="9" spans="1:16384" ht="44.4" customHeight="1" x14ac:dyDescent="0.3">
      <c r="A9" s="35"/>
      <c r="B9" s="19"/>
      <c r="C9" s="20"/>
      <c r="D9" s="45" t="str">
        <f>[1]Лист1!D51</f>
        <v>хлеб</v>
      </c>
      <c r="E9" s="21" t="s">
        <v>25</v>
      </c>
      <c r="F9" s="22">
        <f>[1]Лист1!F51</f>
        <v>70</v>
      </c>
      <c r="G9" s="22">
        <v>3.85</v>
      </c>
      <c r="H9" s="22">
        <v>4</v>
      </c>
      <c r="I9" s="22">
        <v>24.65</v>
      </c>
      <c r="J9" s="22">
        <v>150.5</v>
      </c>
      <c r="K9" s="23" t="str">
        <f>[1]Лист1!K51</f>
        <v>стр. 134 стр. 122 стр. 50</v>
      </c>
      <c r="L9" s="22">
        <v>16.21</v>
      </c>
      <c r="M9" s="2"/>
    </row>
    <row r="10" spans="1:16384" x14ac:dyDescent="0.3">
      <c r="A10" s="35"/>
      <c r="B10" s="19"/>
      <c r="C10" s="20"/>
      <c r="D10" s="45">
        <v>66.23</v>
      </c>
      <c r="E10" s="21"/>
      <c r="F10" s="22"/>
      <c r="G10" s="22"/>
      <c r="H10" s="22"/>
      <c r="I10" s="22"/>
      <c r="J10" s="22"/>
      <c r="K10" s="23"/>
      <c r="L10" s="22"/>
      <c r="M10" s="2"/>
    </row>
    <row r="11" spans="1:16384" x14ac:dyDescent="0.3">
      <c r="A11" s="35"/>
      <c r="B11" s="19"/>
      <c r="C11" s="20"/>
      <c r="D11" s="44"/>
      <c r="E11" s="21"/>
      <c r="F11" s="22"/>
      <c r="G11" s="22"/>
      <c r="H11" s="22"/>
      <c r="I11" s="22"/>
      <c r="J11" s="22"/>
      <c r="K11" s="23"/>
      <c r="L11" s="22"/>
      <c r="M11" s="2"/>
    </row>
    <row r="12" spans="1:16384" x14ac:dyDescent="0.3">
      <c r="A12" s="35"/>
      <c r="B12" s="19"/>
      <c r="C12" s="20"/>
      <c r="D12" s="44"/>
      <c r="E12" s="21"/>
      <c r="F12" s="22"/>
      <c r="G12" s="22"/>
      <c r="H12" s="22"/>
      <c r="I12" s="22"/>
      <c r="J12" s="22"/>
      <c r="K12" s="23"/>
      <c r="L12" s="22"/>
      <c r="M12" s="2"/>
    </row>
    <row r="13" spans="1:16384" x14ac:dyDescent="0.3">
      <c r="A13" s="36"/>
      <c r="B13" s="24"/>
      <c r="C13" s="25"/>
      <c r="D13" s="46" t="str">
        <f>[1]Лист1!D55</f>
        <v>итого</v>
      </c>
      <c r="E13" s="26">
        <f>[1]Лист1!E55</f>
        <v>0</v>
      </c>
      <c r="F13" s="27">
        <f>[1]Лист1!F55</f>
        <v>540</v>
      </c>
      <c r="G13" s="27">
        <v>34.96</v>
      </c>
      <c r="H13" s="27">
        <v>22.26</v>
      </c>
      <c r="I13" s="27">
        <v>82.17</v>
      </c>
      <c r="J13" s="27">
        <v>748.2</v>
      </c>
      <c r="K13" s="28">
        <f>[1]Лист1!K55</f>
        <v>0</v>
      </c>
      <c r="L13" s="27">
        <f>L6+L7+L8+L9</f>
        <v>97.740000000000009</v>
      </c>
      <c r="M13" s="2"/>
    </row>
    <row r="14" spans="1:16384" ht="35.4" customHeight="1" x14ac:dyDescent="0.3">
      <c r="A14" s="29">
        <f>[1]Лист1!A56</f>
        <v>1</v>
      </c>
      <c r="B14" s="29">
        <f>[1]Лист1!B56</f>
        <v>2</v>
      </c>
      <c r="C14" s="30" t="str">
        <f>[1]Лист1!C56</f>
        <v>Завтрак 2</v>
      </c>
      <c r="D14" s="45" t="str">
        <f>[1]Лист1!D56</f>
        <v>фрукты</v>
      </c>
      <c r="E14" s="21" t="str">
        <f>[1]Лист1!E56</f>
        <v>апельсин</v>
      </c>
      <c r="F14" s="22">
        <v>225</v>
      </c>
      <c r="G14" s="22">
        <v>0.9</v>
      </c>
      <c r="H14" s="22">
        <v>0.2</v>
      </c>
      <c r="I14" s="22">
        <v>8.1</v>
      </c>
      <c r="J14" s="22">
        <v>43</v>
      </c>
      <c r="K14" s="23" t="str">
        <f>[1]Лист1!K56</f>
        <v>стр.184</v>
      </c>
      <c r="L14" s="22">
        <v>27.75</v>
      </c>
      <c r="M14" s="2"/>
    </row>
    <row r="15" spans="1:16384" ht="18.600000000000001" customHeight="1" x14ac:dyDescent="0.3">
      <c r="A15" s="35"/>
      <c r="B15" s="19"/>
      <c r="C15" s="20"/>
      <c r="D15" s="44"/>
      <c r="E15" s="21"/>
      <c r="F15" s="22"/>
      <c r="G15" s="22"/>
      <c r="H15" s="22"/>
      <c r="I15" s="22"/>
      <c r="J15" s="22"/>
      <c r="K15" s="23"/>
      <c r="L15" s="22"/>
      <c r="M15" s="2"/>
    </row>
    <row r="16" spans="1:16384" x14ac:dyDescent="0.3">
      <c r="A16" s="35"/>
      <c r="B16" s="19"/>
      <c r="C16" s="20"/>
      <c r="D16" s="44"/>
      <c r="E16" s="21"/>
      <c r="F16" s="22"/>
      <c r="G16" s="22"/>
      <c r="H16" s="22"/>
      <c r="I16" s="22"/>
      <c r="J16" s="22"/>
      <c r="K16" s="23"/>
      <c r="L16" s="22"/>
      <c r="M16" s="2"/>
    </row>
    <row r="17" spans="1:13" x14ac:dyDescent="0.3">
      <c r="A17" s="36"/>
      <c r="B17" s="24"/>
      <c r="C17" s="25"/>
      <c r="D17" s="46" t="str">
        <f>[1]Лист1!D59</f>
        <v>итого</v>
      </c>
      <c r="E17" s="26">
        <f>[1]Лист1!E59</f>
        <v>0</v>
      </c>
      <c r="F17" s="27">
        <v>225</v>
      </c>
      <c r="G17" s="27">
        <v>0.9</v>
      </c>
      <c r="H17" s="27">
        <v>0.2</v>
      </c>
      <c r="I17" s="27">
        <v>8.1</v>
      </c>
      <c r="J17" s="27">
        <v>43</v>
      </c>
      <c r="K17" s="28">
        <f>[1]Лист1!K59</f>
        <v>0</v>
      </c>
      <c r="L17" s="27">
        <f>L14</f>
        <v>27.75</v>
      </c>
      <c r="M17" s="2"/>
    </row>
    <row r="18" spans="1:13" ht="32.4" customHeight="1" x14ac:dyDescent="0.3">
      <c r="A18" s="29">
        <f>[1]Лист1!A60</f>
        <v>1</v>
      </c>
      <c r="B18" s="29">
        <f>[1]Лист1!B60</f>
        <v>2</v>
      </c>
      <c r="C18" s="30" t="str">
        <f>[1]Лист1!C60</f>
        <v>Обед</v>
      </c>
      <c r="D18" s="45" t="str">
        <f>[1]Лист1!D60</f>
        <v>закуска</v>
      </c>
      <c r="E18" s="21" t="str">
        <f>[1]Лист1!E60</f>
        <v>огурец свежий</v>
      </c>
      <c r="F18" s="22">
        <f>[1]Лист1!F60</f>
        <v>60</v>
      </c>
      <c r="G18" s="22">
        <f>[1]Лист1!G60</f>
        <v>0.48</v>
      </c>
      <c r="H18" s="22">
        <f>[1]Лист1!H60</f>
        <v>0.06</v>
      </c>
      <c r="I18" s="22">
        <f>[1]Лист1!I60</f>
        <v>1.02</v>
      </c>
      <c r="J18" s="22">
        <f>[1]Лист1!J60</f>
        <v>7.8</v>
      </c>
      <c r="K18" s="23" t="str">
        <f>[1]Лист1!K60</f>
        <v>стр. 561</v>
      </c>
      <c r="L18" s="48">
        <v>16.8</v>
      </c>
      <c r="M18" s="2"/>
    </row>
    <row r="19" spans="1:13" ht="37.799999999999997" customHeight="1" x14ac:dyDescent="0.3">
      <c r="A19" s="35"/>
      <c r="B19" s="19"/>
      <c r="C19" s="20"/>
      <c r="D19" s="45" t="str">
        <f>[1]Лист1!D61</f>
        <v>1 блюдо</v>
      </c>
      <c r="E19" s="21" t="str">
        <f>[1]Лист1!E61</f>
        <v>рассольник на курином бульоне</v>
      </c>
      <c r="F19" s="22">
        <f>[1]Лист1!F61</f>
        <v>275</v>
      </c>
      <c r="G19" s="22">
        <f>[1]Лист1!G61</f>
        <v>7.77</v>
      </c>
      <c r="H19" s="22">
        <f>[1]Лист1!H61</f>
        <v>6.15</v>
      </c>
      <c r="I19" s="22">
        <f>[1]Лист1!I61</f>
        <v>16.2</v>
      </c>
      <c r="J19" s="22">
        <f>[1]Лист1!J61</f>
        <v>145.25</v>
      </c>
      <c r="K19" s="31">
        <f>[1]Лист1!K61</f>
        <v>129439</v>
      </c>
      <c r="L19" s="22">
        <v>20.92</v>
      </c>
      <c r="M19" s="2"/>
    </row>
    <row r="20" spans="1:13" ht="39.6" customHeight="1" x14ac:dyDescent="0.3">
      <c r="A20" s="35"/>
      <c r="B20" s="19"/>
      <c r="C20" s="20"/>
      <c r="D20" s="45" t="str">
        <f>[1]Лист1!D62</f>
        <v>2 блюдо</v>
      </c>
      <c r="E20" s="21" t="str">
        <f>[1]Лист1!E62</f>
        <v>шницель рыбный</v>
      </c>
      <c r="F20" s="22">
        <v>120</v>
      </c>
      <c r="G20" s="22">
        <v>21.2</v>
      </c>
      <c r="H20" s="22">
        <v>15</v>
      </c>
      <c r="I20" s="22">
        <v>9.6999999999999993</v>
      </c>
      <c r="J20" s="22">
        <v>258</v>
      </c>
      <c r="K20" s="23">
        <f>[1]Лист1!K62</f>
        <v>330</v>
      </c>
      <c r="L20" s="22">
        <v>45.45</v>
      </c>
      <c r="M20" s="2"/>
    </row>
    <row r="21" spans="1:13" ht="39.6" customHeight="1" x14ac:dyDescent="0.3">
      <c r="A21" s="35"/>
      <c r="B21" s="19"/>
      <c r="C21" s="20"/>
      <c r="D21" s="45" t="str">
        <f>[1]Лист1!D63</f>
        <v>гарнир</v>
      </c>
      <c r="E21" s="21" t="str">
        <f>[1]Лист1!E63</f>
        <v>картофельное  пюре</v>
      </c>
      <c r="F21" s="22">
        <f>[1]Лист1!F63</f>
        <v>150</v>
      </c>
      <c r="G21" s="22">
        <f>[1]Лист1!G63</f>
        <v>3.15</v>
      </c>
      <c r="H21" s="22">
        <f>[1]Лист1!H63</f>
        <v>1.2</v>
      </c>
      <c r="I21" s="22">
        <f>[1]Лист1!I63</f>
        <v>22.05</v>
      </c>
      <c r="J21" s="22">
        <f>[1]Лист1!J63</f>
        <v>112.5</v>
      </c>
      <c r="K21" s="23">
        <f>[1]Лист1!K63</f>
        <v>472</v>
      </c>
      <c r="L21" s="22">
        <v>13.39</v>
      </c>
      <c r="M21" s="2"/>
    </row>
    <row r="22" spans="1:13" ht="40.799999999999997" customHeight="1" x14ac:dyDescent="0.3">
      <c r="A22" s="35"/>
      <c r="B22" s="19"/>
      <c r="C22" s="20"/>
      <c r="D22" s="45" t="str">
        <f>[1]Лист1!D64</f>
        <v>напиток</v>
      </c>
      <c r="E22" s="21" t="s">
        <v>26</v>
      </c>
      <c r="F22" s="22">
        <f>[1]Лист1!F64</f>
        <v>200</v>
      </c>
      <c r="G22" s="22">
        <f>[1]Лист1!G64</f>
        <v>0.2</v>
      </c>
      <c r="H22" s="22">
        <f>[1]Лист1!H64</f>
        <v>0.2</v>
      </c>
      <c r="I22" s="22">
        <f>[1]Лист1!I64</f>
        <v>27.2</v>
      </c>
      <c r="J22" s="22">
        <f>[1]Лист1!J64</f>
        <v>110</v>
      </c>
      <c r="K22" s="23">
        <f>[1]Лист1!K64</f>
        <v>585</v>
      </c>
      <c r="L22" s="22">
        <v>8.89</v>
      </c>
      <c r="M22" s="2"/>
    </row>
    <row r="23" spans="1:13" ht="39.6" customHeight="1" x14ac:dyDescent="0.3">
      <c r="A23" s="35"/>
      <c r="B23" s="19"/>
      <c r="C23" s="20"/>
      <c r="D23" s="45" t="str">
        <f>[1]Лист1!D65</f>
        <v>хлеб бел.</v>
      </c>
      <c r="E23" s="21" t="str">
        <f>[1]Лист1!E65</f>
        <v>хлеб пшеничный</v>
      </c>
      <c r="F23" s="22">
        <f>[1]Лист1!F65</f>
        <v>50</v>
      </c>
      <c r="G23" s="22">
        <f>[1]Лист1!G65</f>
        <v>4.45</v>
      </c>
      <c r="H23" s="22">
        <f>[1]Лист1!H65</f>
        <v>1.6</v>
      </c>
      <c r="I23" s="22">
        <f>[1]Лист1!I65</f>
        <v>23.3</v>
      </c>
      <c r="J23" s="22">
        <f>[1]Лист1!J65</f>
        <v>133</v>
      </c>
      <c r="K23" s="23" t="str">
        <f>[1]Лист1!K65</f>
        <v>стр. 134</v>
      </c>
      <c r="L23" s="22">
        <v>3.01</v>
      </c>
      <c r="M23" s="2"/>
    </row>
    <row r="24" spans="1:13" ht="39.6" customHeight="1" x14ac:dyDescent="0.3">
      <c r="A24" s="35"/>
      <c r="B24" s="19"/>
      <c r="C24" s="20"/>
      <c r="D24" s="45" t="str">
        <f>[1]Лист1!D66</f>
        <v>хлеб черн.</v>
      </c>
      <c r="E24" s="21" t="str">
        <f>[1]Лист1!E66</f>
        <v>хлеб бородинский</v>
      </c>
      <c r="F24" s="22">
        <f>[1]Лист1!F66</f>
        <v>40</v>
      </c>
      <c r="G24" s="22">
        <f>[1]Лист1!G66</f>
        <v>3.4</v>
      </c>
      <c r="H24" s="22">
        <f>[1]Лист1!H66</f>
        <v>1.26</v>
      </c>
      <c r="I24" s="22">
        <f>[1]Лист1!I66</f>
        <v>17</v>
      </c>
      <c r="J24" s="22">
        <f>[1]Лист1!J66</f>
        <v>103.6</v>
      </c>
      <c r="K24" s="23" t="str">
        <f>[1]Лист1!K66</f>
        <v>стр. 142</v>
      </c>
      <c r="L24" s="22">
        <v>2.3199999999999998</v>
      </c>
      <c r="M24" s="2"/>
    </row>
    <row r="25" spans="1:13" x14ac:dyDescent="0.3">
      <c r="A25" s="35"/>
      <c r="B25" s="19"/>
      <c r="C25" s="20"/>
      <c r="D25" s="44"/>
      <c r="E25" s="21"/>
      <c r="F25" s="22"/>
      <c r="G25" s="22"/>
      <c r="H25" s="22"/>
      <c r="I25" s="22"/>
      <c r="J25" s="22"/>
      <c r="K25" s="23"/>
      <c r="L25" s="22"/>
      <c r="M25" s="2"/>
    </row>
    <row r="26" spans="1:13" x14ac:dyDescent="0.3">
      <c r="A26" s="35"/>
      <c r="B26" s="19"/>
      <c r="C26" s="20"/>
      <c r="D26" s="44"/>
      <c r="E26" s="21"/>
      <c r="F26" s="22"/>
      <c r="G26" s="22"/>
      <c r="H26" s="22"/>
      <c r="I26" s="22"/>
      <c r="J26" s="22"/>
      <c r="K26" s="23"/>
      <c r="L26" s="22"/>
      <c r="M26" s="2"/>
    </row>
    <row r="27" spans="1:13" x14ac:dyDescent="0.3">
      <c r="A27" s="36"/>
      <c r="B27" s="24"/>
      <c r="C27" s="25"/>
      <c r="D27" s="46" t="str">
        <f>[1]Лист1!D69</f>
        <v>итого</v>
      </c>
      <c r="E27" s="26">
        <f>[1]Лист1!E69</f>
        <v>0</v>
      </c>
      <c r="F27" s="27">
        <v>0.91600000000000004</v>
      </c>
      <c r="G27" s="27">
        <v>41.01</v>
      </c>
      <c r="H27" s="27">
        <v>27.49</v>
      </c>
      <c r="I27" s="27">
        <v>138.44</v>
      </c>
      <c r="J27" s="27">
        <v>979.82</v>
      </c>
      <c r="K27" s="28">
        <f>[1]Лист1!K69</f>
        <v>0</v>
      </c>
      <c r="L27" s="49">
        <f>L18+L19+L20+L21+L22+L23+L24</f>
        <v>110.78</v>
      </c>
      <c r="M27" s="2"/>
    </row>
    <row r="28" spans="1:13" ht="39.6" customHeight="1" x14ac:dyDescent="0.3">
      <c r="A28" s="29">
        <f>[1]Лист1!A70</f>
        <v>1</v>
      </c>
      <c r="B28" s="29">
        <f>[1]Лист1!B70</f>
        <v>2</v>
      </c>
      <c r="C28" s="30" t="str">
        <f>[1]Лист1!C70</f>
        <v>Полдник</v>
      </c>
      <c r="D28" s="45" t="str">
        <f>[1]Лист1!D70</f>
        <v>булочное</v>
      </c>
      <c r="E28" s="21" t="str">
        <f>[1]Лист1!E70</f>
        <v>печенье</v>
      </c>
      <c r="F28" s="22">
        <f>[1]Лист1!F70</f>
        <v>25</v>
      </c>
      <c r="G28" s="22">
        <f>[1]Лист1!G70</f>
        <v>1.8</v>
      </c>
      <c r="H28" s="22">
        <f>[1]Лист1!H70</f>
        <v>2.4</v>
      </c>
      <c r="I28" s="22">
        <f>[1]Лист1!I70</f>
        <v>18.600000000000001</v>
      </c>
      <c r="J28" s="22">
        <f>[1]Лист1!J70</f>
        <v>104</v>
      </c>
      <c r="K28" s="23">
        <f>[1]Лист1!K70</f>
        <v>0</v>
      </c>
      <c r="L28" s="22">
        <v>4.68</v>
      </c>
      <c r="M28" s="2"/>
    </row>
    <row r="29" spans="1:13" ht="39.6" customHeight="1" x14ac:dyDescent="0.3">
      <c r="A29" s="35"/>
      <c r="B29" s="19"/>
      <c r="C29" s="20"/>
      <c r="D29" s="45" t="str">
        <f>[1]Лист1!D71</f>
        <v>напиток</v>
      </c>
      <c r="E29" s="21" t="str">
        <f>[1]Лист1!E71</f>
        <v>молоко кипячёное</v>
      </c>
      <c r="F29" s="22">
        <f>[1]Лист1!F71</f>
        <v>200</v>
      </c>
      <c r="G29" s="22">
        <f>[1]Лист1!G71</f>
        <v>5.8</v>
      </c>
      <c r="H29" s="22">
        <f>[1]Лист1!H71</f>
        <v>5</v>
      </c>
      <c r="I29" s="22">
        <f>[1]Лист1!I71</f>
        <v>9.6</v>
      </c>
      <c r="J29" s="22">
        <f>[1]Лист1!J71</f>
        <v>108</v>
      </c>
      <c r="K29" s="23">
        <f>[1]Лист1!K71</f>
        <v>644</v>
      </c>
      <c r="L29" s="22">
        <v>12.45</v>
      </c>
      <c r="M29" s="2"/>
    </row>
    <row r="30" spans="1:13" x14ac:dyDescent="0.3">
      <c r="A30" s="35"/>
      <c r="B30" s="19"/>
      <c r="C30" s="20"/>
      <c r="D30" s="44"/>
      <c r="E30" s="21"/>
      <c r="F30" s="22"/>
      <c r="G30" s="22"/>
      <c r="H30" s="22"/>
      <c r="I30" s="22"/>
      <c r="J30" s="22"/>
      <c r="K30" s="23"/>
      <c r="L30" s="22"/>
      <c r="M30" s="2"/>
    </row>
    <row r="31" spans="1:13" x14ac:dyDescent="0.3">
      <c r="A31" s="35"/>
      <c r="B31" s="19"/>
      <c r="C31" s="20"/>
      <c r="D31" s="44"/>
      <c r="E31" s="21"/>
      <c r="F31" s="22"/>
      <c r="G31" s="22"/>
      <c r="H31" s="22"/>
      <c r="I31" s="22"/>
      <c r="J31" s="22"/>
      <c r="K31" s="23"/>
      <c r="L31" s="22"/>
      <c r="M31" s="2"/>
    </row>
    <row r="32" spans="1:13" x14ac:dyDescent="0.3">
      <c r="A32" s="36"/>
      <c r="B32" s="24"/>
      <c r="C32" s="25"/>
      <c r="D32" s="46" t="str">
        <f>[1]Лист1!D74</f>
        <v>итого</v>
      </c>
      <c r="E32" s="26">
        <f>[1]Лист1!E74</f>
        <v>0</v>
      </c>
      <c r="F32" s="27">
        <f>[1]Лист1!F74</f>
        <v>225</v>
      </c>
      <c r="G32" s="27">
        <f>[1]Лист1!G74</f>
        <v>7.6</v>
      </c>
      <c r="H32" s="27">
        <f>[1]Лист1!H74</f>
        <v>7.4</v>
      </c>
      <c r="I32" s="27">
        <f>[1]Лист1!I74</f>
        <v>28.200000000000003</v>
      </c>
      <c r="J32" s="27">
        <f>[1]Лист1!J74</f>
        <v>212</v>
      </c>
      <c r="K32" s="28">
        <f>[1]Лист1!K74</f>
        <v>0</v>
      </c>
      <c r="L32" s="27">
        <f>L28+L29</f>
        <v>17.13</v>
      </c>
      <c r="M32" s="2"/>
    </row>
    <row r="33" spans="1:13" ht="38.4" customHeight="1" x14ac:dyDescent="0.3">
      <c r="A33" s="29">
        <f>[1]Лист1!A75</f>
        <v>1</v>
      </c>
      <c r="B33" s="29">
        <f>[1]Лист1!B75</f>
        <v>2</v>
      </c>
      <c r="C33" s="30" t="str">
        <f>[1]Лист1!C75</f>
        <v>Ужин</v>
      </c>
      <c r="D33" s="45" t="str">
        <f>[1]Лист1!D75</f>
        <v>гор.блюдо</v>
      </c>
      <c r="E33" s="21" t="str">
        <f>[1]Лист1!E75</f>
        <v>сердце тушёное в соусе</v>
      </c>
      <c r="F33" s="22">
        <f>[1]Лист1!F75</f>
        <v>125</v>
      </c>
      <c r="G33" s="22">
        <f>[1]Лист1!G75</f>
        <v>18.399999999999999</v>
      </c>
      <c r="H33" s="22">
        <f>[1]Лист1!H75</f>
        <v>12.2</v>
      </c>
      <c r="I33" s="22">
        <f>[1]Лист1!I75</f>
        <v>8.4</v>
      </c>
      <c r="J33" s="22">
        <f>[1]Лист1!J75</f>
        <v>221</v>
      </c>
      <c r="K33" s="23">
        <f>[1]Лист1!K75</f>
        <v>406</v>
      </c>
      <c r="L33" s="22">
        <v>67.45</v>
      </c>
      <c r="M33" s="2"/>
    </row>
    <row r="34" spans="1:13" ht="42" customHeight="1" x14ac:dyDescent="0.3">
      <c r="A34" s="35"/>
      <c r="B34" s="19"/>
      <c r="C34" s="20"/>
      <c r="D34" s="45" t="str">
        <f>[1]Лист1!D76</f>
        <v>гарнир</v>
      </c>
      <c r="E34" s="21" t="str">
        <f>[1]Лист1!E76</f>
        <v>макароны отварные</v>
      </c>
      <c r="F34" s="22">
        <f>[1]Лист1!F76</f>
        <v>150</v>
      </c>
      <c r="G34" s="22">
        <f>[1]Лист1!G76</f>
        <v>5.0599999999999996</v>
      </c>
      <c r="H34" s="22">
        <f>[1]Лист1!H76</f>
        <v>7.47</v>
      </c>
      <c r="I34" s="22">
        <f>[1]Лист1!I76</f>
        <v>28.22</v>
      </c>
      <c r="J34" s="22">
        <f>[1]Лист1!J76</f>
        <v>201.6</v>
      </c>
      <c r="K34" s="23">
        <f>[1]Лист1!K76</f>
        <v>273</v>
      </c>
      <c r="L34" s="22">
        <v>10.95</v>
      </c>
      <c r="M34" s="2"/>
    </row>
    <row r="35" spans="1:13" ht="40.799999999999997" customHeight="1" x14ac:dyDescent="0.3">
      <c r="A35" s="35"/>
      <c r="B35" s="19"/>
      <c r="C35" s="20"/>
      <c r="D35" s="45" t="str">
        <f>[1]Лист1!D77</f>
        <v>закуска</v>
      </c>
      <c r="E35" s="21" t="str">
        <f>[1]Лист1!E77</f>
        <v>перец сладкий</v>
      </c>
      <c r="F35" s="22">
        <v>100</v>
      </c>
      <c r="G35" s="22">
        <v>1.3</v>
      </c>
      <c r="H35" s="22">
        <v>0.1</v>
      </c>
      <c r="I35" s="22">
        <v>4.9000000000000004</v>
      </c>
      <c r="J35" s="22">
        <v>26</v>
      </c>
      <c r="K35" s="23" t="str">
        <f>[1]Лист1!K77</f>
        <v>стр. 564</v>
      </c>
      <c r="L35" s="22">
        <v>42.56</v>
      </c>
      <c r="M35" s="2"/>
    </row>
    <row r="36" spans="1:13" ht="37.799999999999997" customHeight="1" x14ac:dyDescent="0.3">
      <c r="A36" s="35"/>
      <c r="B36" s="19"/>
      <c r="C36" s="20"/>
      <c r="D36" s="45" t="str">
        <f>[1]Лист1!D78</f>
        <v>напиток</v>
      </c>
      <c r="E36" s="21" t="str">
        <f>[1]Лист1!E78</f>
        <v>сок фруктовый</v>
      </c>
      <c r="F36" s="22">
        <f>[1]Лист1!F78</f>
        <v>200</v>
      </c>
      <c r="G36" s="22">
        <f>[1]Лист1!G78</f>
        <v>1</v>
      </c>
      <c r="H36" s="22">
        <f>[1]Лист1!H78</f>
        <v>0.2</v>
      </c>
      <c r="I36" s="22">
        <f>[1]Лист1!I78</f>
        <v>20.2</v>
      </c>
      <c r="J36" s="22">
        <f>[1]Лист1!J78</f>
        <v>92</v>
      </c>
      <c r="K36" s="23">
        <f>[1]Лист1!K78</f>
        <v>216</v>
      </c>
      <c r="L36" s="48">
        <v>24</v>
      </c>
      <c r="M36" s="2"/>
    </row>
    <row r="37" spans="1:13" ht="39.6" customHeight="1" x14ac:dyDescent="0.3">
      <c r="A37" s="35"/>
      <c r="B37" s="19"/>
      <c r="C37" s="20"/>
      <c r="D37" s="45" t="str">
        <f>[1]Лист1!D79</f>
        <v>хлеб бел.</v>
      </c>
      <c r="E37" s="21" t="str">
        <f>[1]Лист1!E79</f>
        <v>хлеб пшеничный</v>
      </c>
      <c r="F37" s="22">
        <f>[1]Лист1!F79</f>
        <v>50</v>
      </c>
      <c r="G37" s="22">
        <f>[1]Лист1!G79</f>
        <v>4.45</v>
      </c>
      <c r="H37" s="22">
        <f>[1]Лист1!H79</f>
        <v>1.6</v>
      </c>
      <c r="I37" s="22">
        <f>[1]Лист1!I79</f>
        <v>23.3</v>
      </c>
      <c r="J37" s="22">
        <f>[1]Лист1!J79</f>
        <v>133</v>
      </c>
      <c r="K37" s="23" t="str">
        <f>[1]Лист1!K79</f>
        <v>стр. 134</v>
      </c>
      <c r="L37" s="22">
        <v>3.01</v>
      </c>
      <c r="M37" s="2"/>
    </row>
    <row r="38" spans="1:13" ht="34.799999999999997" customHeight="1" x14ac:dyDescent="0.3">
      <c r="A38" s="35"/>
      <c r="B38" s="19"/>
      <c r="C38" s="20"/>
      <c r="D38" s="44" t="str">
        <f>[1]Лист1!D80</f>
        <v>хлеб черн.</v>
      </c>
      <c r="E38" s="21" t="str">
        <f>[1]Лист1!E80</f>
        <v>хлеб бородинский</v>
      </c>
      <c r="F38" s="22">
        <f>[1]Лист1!F80</f>
        <v>40</v>
      </c>
      <c r="G38" s="22">
        <f>[1]Лист1!G80</f>
        <v>3.4</v>
      </c>
      <c r="H38" s="22">
        <f>[1]Лист1!H80</f>
        <v>1.26</v>
      </c>
      <c r="I38" s="22">
        <f>[1]Лист1!I80</f>
        <v>17</v>
      </c>
      <c r="J38" s="22">
        <f>[1]Лист1!J80</f>
        <v>103.6</v>
      </c>
      <c r="K38" s="23" t="str">
        <f>[1]Лист1!K80</f>
        <v>стр. 142</v>
      </c>
      <c r="L38" s="22">
        <v>2.3199999999999998</v>
      </c>
      <c r="M38" s="2"/>
    </row>
    <row r="39" spans="1:13" x14ac:dyDescent="0.3">
      <c r="A39" s="36"/>
      <c r="B39" s="24"/>
      <c r="C39" s="25"/>
      <c r="D39" s="46" t="str">
        <f>[1]Лист1!D81</f>
        <v>итого</v>
      </c>
      <c r="E39" s="26">
        <f>[1]Лист1!E81</f>
        <v>0</v>
      </c>
      <c r="F39" s="27">
        <f>[1]Лист1!F81</f>
        <v>625</v>
      </c>
      <c r="G39" s="27">
        <f>[1]Лист1!G81</f>
        <v>34.169999999999995</v>
      </c>
      <c r="H39" s="27">
        <f>[1]Лист1!H81</f>
        <v>22.85</v>
      </c>
      <c r="I39" s="27">
        <f>[1]Лист1!I81</f>
        <v>101.02</v>
      </c>
      <c r="J39" s="27">
        <f>[1]Лист1!J81</f>
        <v>775.2</v>
      </c>
      <c r="K39" s="28">
        <f>[1]Лист1!K81</f>
        <v>0</v>
      </c>
      <c r="L39" s="27">
        <f>L33+L34+L35+L36+L37+L38</f>
        <v>150.29</v>
      </c>
      <c r="M39" s="2"/>
    </row>
    <row r="40" spans="1:13" ht="27.6" customHeight="1" x14ac:dyDescent="0.3">
      <c r="A40" s="29">
        <f>[1]Лист1!A82</f>
        <v>1</v>
      </c>
      <c r="B40" s="29">
        <f>[1]Лист1!B82</f>
        <v>2</v>
      </c>
      <c r="C40" s="30" t="str">
        <f>[1]Лист1!C82</f>
        <v>Ужин 2</v>
      </c>
      <c r="D40" s="45" t="str">
        <f>[1]Лист1!D82</f>
        <v>кисломол.</v>
      </c>
      <c r="E40" s="21" t="str">
        <f>[1]Лист1!E82</f>
        <v>ряженка</v>
      </c>
      <c r="F40" s="22">
        <f>[1]Лист1!F82</f>
        <v>150</v>
      </c>
      <c r="G40" s="22">
        <f>[1]Лист1!G82</f>
        <v>4.3099999999999996</v>
      </c>
      <c r="H40" s="22">
        <f>[1]Лист1!H82</f>
        <v>3.73</v>
      </c>
      <c r="I40" s="22">
        <f>[1]Лист1!I82</f>
        <v>6.3</v>
      </c>
      <c r="J40" s="22">
        <f>[1]Лист1!J82</f>
        <v>80.599999999999994</v>
      </c>
      <c r="K40" s="23">
        <f>[1]Лист1!K82</f>
        <v>645</v>
      </c>
      <c r="L40" s="22">
        <v>20.86</v>
      </c>
      <c r="M40" s="2"/>
    </row>
    <row r="41" spans="1:13" x14ac:dyDescent="0.3">
      <c r="A41" s="35"/>
      <c r="B41" s="19"/>
      <c r="C41" s="20"/>
      <c r="D41" s="45"/>
      <c r="E41" s="21"/>
      <c r="F41" s="22"/>
      <c r="G41" s="22"/>
      <c r="H41" s="22"/>
      <c r="I41" s="22"/>
      <c r="J41" s="22"/>
      <c r="K41" s="23"/>
      <c r="L41" s="22"/>
      <c r="M41" s="2"/>
    </row>
    <row r="42" spans="1:13" ht="15" customHeight="1" x14ac:dyDescent="0.3">
      <c r="A42" s="35"/>
      <c r="B42" s="19"/>
      <c r="C42" s="20"/>
      <c r="D42" s="45"/>
      <c r="E42" s="21"/>
      <c r="F42" s="22"/>
      <c r="G42" s="22"/>
      <c r="H42" s="22"/>
      <c r="I42" s="22"/>
      <c r="J42" s="22"/>
      <c r="K42" s="23"/>
      <c r="L42" s="22"/>
      <c r="M42" s="2"/>
    </row>
    <row r="43" spans="1:13" x14ac:dyDescent="0.3">
      <c r="A43" s="35"/>
      <c r="B43" s="19"/>
      <c r="C43" s="20"/>
      <c r="D43" s="45"/>
      <c r="E43" s="21"/>
      <c r="F43" s="22"/>
      <c r="G43" s="22"/>
      <c r="H43" s="22"/>
      <c r="I43" s="22"/>
      <c r="J43" s="22"/>
      <c r="K43" s="23"/>
      <c r="L43" s="22"/>
      <c r="M43" s="2"/>
    </row>
    <row r="44" spans="1:13" x14ac:dyDescent="0.3">
      <c r="A44" s="35"/>
      <c r="B44" s="19"/>
      <c r="C44" s="20"/>
      <c r="D44" s="44"/>
      <c r="E44" s="21"/>
      <c r="F44" s="22"/>
      <c r="G44" s="22"/>
      <c r="H44" s="22"/>
      <c r="I44" s="22"/>
      <c r="J44" s="22"/>
      <c r="K44" s="23"/>
      <c r="L44" s="22"/>
      <c r="M44" s="2"/>
    </row>
    <row r="45" spans="1:13" x14ac:dyDescent="0.3">
      <c r="A45" s="35"/>
      <c r="B45" s="19"/>
      <c r="C45" s="20"/>
      <c r="D45" s="44"/>
      <c r="E45" s="21"/>
      <c r="F45" s="22"/>
      <c r="G45" s="22"/>
      <c r="H45" s="22"/>
      <c r="I45" s="22"/>
      <c r="J45" s="22"/>
      <c r="K45" s="23"/>
      <c r="L45" s="22"/>
      <c r="M45" s="2"/>
    </row>
    <row r="46" spans="1:13" x14ac:dyDescent="0.3">
      <c r="A46" s="36"/>
      <c r="B46" s="24"/>
      <c r="C46" s="25"/>
      <c r="D46" s="47" t="str">
        <f>[1]Лист1!D88</f>
        <v>итого</v>
      </c>
      <c r="E46" s="26">
        <f>[1]Лист1!E88</f>
        <v>0</v>
      </c>
      <c r="F46" s="27">
        <f>[1]Лист1!F88</f>
        <v>150</v>
      </c>
      <c r="G46" s="27">
        <f>[1]Лист1!G88</f>
        <v>4.3099999999999996</v>
      </c>
      <c r="H46" s="27">
        <f>[1]Лист1!H88</f>
        <v>3.73</v>
      </c>
      <c r="I46" s="27">
        <f>[1]Лист1!I88</f>
        <v>6.3</v>
      </c>
      <c r="J46" s="27">
        <f>[1]Лист1!J88</f>
        <v>80.599999999999994</v>
      </c>
      <c r="K46" s="28">
        <f>[1]Лист1!K88</f>
        <v>0</v>
      </c>
      <c r="L46" s="27">
        <f>L40</f>
        <v>20.86</v>
      </c>
      <c r="M46" s="2"/>
    </row>
    <row r="47" spans="1:13" ht="15" customHeight="1" thickBot="1" x14ac:dyDescent="0.35">
      <c r="A47" s="37">
        <f>[1]Лист1!A89</f>
        <v>1</v>
      </c>
      <c r="B47" s="37">
        <f>[1]Лист1!B89</f>
        <v>2</v>
      </c>
      <c r="C47" s="41" t="str">
        <f>[1]Лист1!C89</f>
        <v>Итого за день:</v>
      </c>
      <c r="D47" s="42"/>
      <c r="E47" s="32">
        <f>[1]Лист1!E89</f>
        <v>0</v>
      </c>
      <c r="F47" s="33">
        <v>2716</v>
      </c>
      <c r="G47" s="33">
        <v>123.03</v>
      </c>
      <c r="H47" s="33">
        <v>85.14</v>
      </c>
      <c r="I47" s="33">
        <v>405.41</v>
      </c>
      <c r="J47" s="33">
        <v>3040</v>
      </c>
      <c r="K47" s="34">
        <f>[1]Лист1!K89</f>
        <v>0</v>
      </c>
      <c r="L47" s="50">
        <f>L46+L39+L32+L27+L17+L13</f>
        <v>424.54999999999995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0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2024-05-07T15:26:57Z</dcterms:modified>
</cp:coreProperties>
</file>