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Лист1!$1:$46</definedName>
  </definedNames>
  <calcPr calcId="145621"/>
</workbook>
</file>

<file path=xl/calcChain.xml><?xml version="1.0" encoding="utf-8"?>
<calcChain xmlns="http://schemas.openxmlformats.org/spreadsheetml/2006/main">
  <c r="L46" i="1" l="1"/>
  <c r="L45" i="1"/>
  <c r="L38" i="1"/>
  <c r="L31" i="1"/>
  <c r="L26" i="1"/>
  <c r="L12" i="1"/>
  <c r="L16" i="1"/>
  <c r="B6" i="1" l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F8" i="1"/>
  <c r="G8" i="1"/>
  <c r="H8" i="1"/>
  <c r="I8" i="1"/>
  <c r="J8" i="1"/>
  <c r="K8" i="1"/>
  <c r="D12" i="1"/>
  <c r="E12" i="1"/>
  <c r="F12" i="1"/>
  <c r="G12" i="1"/>
  <c r="H12" i="1"/>
  <c r="I12" i="1"/>
  <c r="J12" i="1"/>
  <c r="K12" i="1"/>
  <c r="B13" i="1"/>
  <c r="C13" i="1"/>
  <c r="D13" i="1"/>
  <c r="F13" i="1"/>
  <c r="G13" i="1"/>
  <c r="H13" i="1"/>
  <c r="I13" i="1"/>
  <c r="J13" i="1"/>
  <c r="K13" i="1"/>
  <c r="D16" i="1"/>
  <c r="E16" i="1"/>
  <c r="F16" i="1"/>
  <c r="G16" i="1"/>
  <c r="H16" i="1"/>
  <c r="I16" i="1"/>
  <c r="J16" i="1"/>
  <c r="K16" i="1"/>
  <c r="B17" i="1"/>
  <c r="C17" i="1"/>
  <c r="D17" i="1"/>
  <c r="F17" i="1"/>
  <c r="G17" i="1"/>
  <c r="H17" i="1"/>
  <c r="I17" i="1"/>
  <c r="J17" i="1"/>
  <c r="K17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D28" i="1"/>
  <c r="E28" i="1"/>
  <c r="F28" i="1"/>
  <c r="G28" i="1"/>
  <c r="H28" i="1"/>
  <c r="I28" i="1"/>
  <c r="J28" i="1"/>
  <c r="K28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D45" i="1"/>
  <c r="E45" i="1"/>
  <c r="F45" i="1"/>
  <c r="G45" i="1"/>
  <c r="H45" i="1"/>
  <c r="I45" i="1"/>
  <c r="J45" i="1"/>
  <c r="K45" i="1"/>
  <c r="B46" i="1"/>
  <c r="C46" i="1"/>
  <c r="E46" i="1"/>
  <c r="F46" i="1"/>
  <c r="G46" i="1"/>
  <c r="H46" i="1"/>
  <c r="I46" i="1"/>
  <c r="J46" i="1"/>
  <c r="K46" i="1"/>
  <c r="DQ6" i="1" l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7" i="1" l="1"/>
  <c r="A88" i="1"/>
</calcChain>
</file>

<file path=xl/sharedStrings.xml><?xml version="1.0" encoding="utf-8"?>
<sst xmlns="http://schemas.openxmlformats.org/spreadsheetml/2006/main" count="28" uniqueCount="28">
  <si>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</si>
  <si>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</si>
  <si>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</si>
  <si>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</si>
  <si>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</si>
  <si>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</si>
  <si>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</si>
  <si>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</si>
  <si>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</si>
  <si>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</si>
  <si>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</si>
  <si>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</si>
  <si>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</si>
  <si>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</si>
  <si>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</si>
  <si>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</si>
  <si>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</si>
  <si>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</si>
  <si>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</si>
  <si>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</si>
  <si>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</si>
  <si>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</si>
  <si>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</si>
  <si>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</si>
  <si>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</si>
  <si>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хлеб пшеничный масло,сыр</t>
  </si>
  <si>
    <t>яблоко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</si>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</sst>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0" fillId="4" borderId="1" xfId="0" applyFill="1" applyBorder="1"/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43" fontId="1" fillId="0" borderId="1" xfId="0" applyNumberFormat="1" applyFont="1" applyBorder="1" applyAlignment="1">
      <alignment horizontal="center" vertical="top" wrapText="1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3" borderId="1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  <cell r="B426">
            <v>4</v>
          </cell>
          <cell r="C426" t="str">
            <v>Завтрак</v>
          </cell>
          <cell r="D426" t="str">
            <v>гор.блюдо</v>
          </cell>
          <cell r="E426" t="str">
            <v>вареники ленивые со сметаной</v>
          </cell>
          <cell r="F426">
            <v>210</v>
          </cell>
          <cell r="G426">
            <v>26.4</v>
          </cell>
          <cell r="H426">
            <v>14.2</v>
          </cell>
          <cell r="I426">
            <v>27.7</v>
          </cell>
          <cell r="J426">
            <v>421</v>
          </cell>
          <cell r="K426">
            <v>672</v>
          </cell>
        </row>
        <row r="428">
          <cell r="D428" t="str">
            <v>гор.напиток</v>
          </cell>
          <cell r="E428" t="str">
            <v>какао с молоком</v>
          </cell>
          <cell r="F428">
            <v>200</v>
          </cell>
          <cell r="G428">
            <v>3.87</v>
          </cell>
          <cell r="H428">
            <v>3.1</v>
          </cell>
          <cell r="I428">
            <v>25.2</v>
          </cell>
          <cell r="J428">
            <v>145.5</v>
          </cell>
          <cell r="K428">
            <v>642</v>
          </cell>
        </row>
        <row r="429">
          <cell r="D429" t="str">
            <v>хлеб</v>
          </cell>
          <cell r="F429">
            <v>70</v>
          </cell>
          <cell r="G429">
            <v>7.15</v>
          </cell>
          <cell r="H429">
            <v>8.23</v>
          </cell>
          <cell r="I429">
            <v>24.95</v>
          </cell>
          <cell r="J429">
            <v>204.1</v>
          </cell>
          <cell r="K429" t="str">
            <v>стр. 134 стр. 122 стр. 50</v>
          </cell>
        </row>
        <row r="433">
          <cell r="D433" t="str">
            <v>итого</v>
          </cell>
          <cell r="F433">
            <v>480</v>
          </cell>
          <cell r="G433">
            <v>37.42</v>
          </cell>
          <cell r="H433">
            <v>25.53</v>
          </cell>
          <cell r="I433">
            <v>77.849999999999994</v>
          </cell>
          <cell r="J433">
            <v>770.6</v>
          </cell>
        </row>
        <row r="434">
          <cell r="B434">
            <v>4</v>
          </cell>
          <cell r="C434" t="str">
            <v>Завтрак 2</v>
          </cell>
          <cell r="D434" t="str">
            <v>фрукты</v>
          </cell>
          <cell r="F434">
            <v>185</v>
          </cell>
          <cell r="G434">
            <v>2.7</v>
          </cell>
          <cell r="H434">
            <v>0.9</v>
          </cell>
          <cell r="I434">
            <v>37.799999999999997</v>
          </cell>
          <cell r="J434">
            <v>172.8</v>
          </cell>
          <cell r="K434" t="str">
            <v>стр.186</v>
          </cell>
        </row>
        <row r="437">
          <cell r="D437" t="str">
            <v>итого</v>
          </cell>
          <cell r="F437">
            <v>185</v>
          </cell>
          <cell r="G437">
            <v>2.7</v>
          </cell>
          <cell r="H437">
            <v>0.9</v>
          </cell>
          <cell r="I437">
            <v>37.799999999999997</v>
          </cell>
          <cell r="J437">
            <v>172.8</v>
          </cell>
        </row>
        <row r="438">
          <cell r="B438">
            <v>4</v>
          </cell>
          <cell r="C438" t="str">
            <v>Обед</v>
          </cell>
          <cell r="D438" t="str">
            <v>закуска</v>
          </cell>
          <cell r="F438">
            <v>100</v>
          </cell>
          <cell r="G438">
            <v>5.19</v>
          </cell>
          <cell r="H438">
            <v>9.6999999999999993</v>
          </cell>
          <cell r="I438">
            <v>9.24</v>
          </cell>
          <cell r="J438">
            <v>133</v>
          </cell>
          <cell r="K438">
            <v>60</v>
          </cell>
        </row>
        <row r="439">
          <cell r="D439" t="str">
            <v>1 блюдо</v>
          </cell>
          <cell r="E439" t="str">
            <v>борщ со сметаной</v>
          </cell>
          <cell r="F439">
            <v>260</v>
          </cell>
          <cell r="G439">
            <v>2.5</v>
          </cell>
          <cell r="H439">
            <v>2.75</v>
          </cell>
          <cell r="I439">
            <v>13.5</v>
          </cell>
          <cell r="J439">
            <v>90</v>
          </cell>
          <cell r="K439">
            <v>110</v>
          </cell>
        </row>
        <row r="440">
          <cell r="D440" t="str">
            <v>2 блюдо</v>
          </cell>
          <cell r="E440" t="str">
            <v>птица отварная</v>
          </cell>
          <cell r="F440">
            <v>90</v>
          </cell>
          <cell r="G440">
            <v>18.989999999999998</v>
          </cell>
          <cell r="H440">
            <v>12.24</v>
          </cell>
          <cell r="I440">
            <v>0</v>
          </cell>
          <cell r="J440">
            <v>189.9</v>
          </cell>
          <cell r="K440">
            <v>439</v>
          </cell>
        </row>
        <row r="441">
          <cell r="D441" t="str">
            <v>гарнир</v>
          </cell>
          <cell r="E441" t="str">
            <v>картофель отварной</v>
          </cell>
          <cell r="F441">
            <v>150</v>
          </cell>
          <cell r="G441">
            <v>4</v>
          </cell>
          <cell r="H441">
            <v>0.8</v>
          </cell>
          <cell r="I441">
            <v>31.6</v>
          </cell>
          <cell r="J441">
            <v>150</v>
          </cell>
          <cell r="K441">
            <v>470</v>
          </cell>
        </row>
        <row r="442">
          <cell r="D442" t="str">
            <v>напиток</v>
          </cell>
          <cell r="E442" t="str">
            <v>компот из сухофруктов</v>
          </cell>
          <cell r="F442">
            <v>200</v>
          </cell>
          <cell r="G442">
            <v>0.56000000000000005</v>
          </cell>
          <cell r="H442">
            <v>0.05</v>
          </cell>
          <cell r="I442">
            <v>27.89</v>
          </cell>
          <cell r="J442">
            <v>113.79</v>
          </cell>
          <cell r="K442">
            <v>588</v>
          </cell>
        </row>
        <row r="443">
          <cell r="D443" t="str">
            <v>хлеб бел.</v>
          </cell>
          <cell r="E443" t="str">
            <v>хлеб пшеничный</v>
          </cell>
          <cell r="F443">
            <v>50</v>
          </cell>
          <cell r="G443">
            <v>4.45</v>
          </cell>
          <cell r="H443">
            <v>1.6</v>
          </cell>
          <cell r="I443">
            <v>23.3</v>
          </cell>
          <cell r="J443">
            <v>133</v>
          </cell>
          <cell r="K443" t="str">
            <v>стр. 134</v>
          </cell>
        </row>
        <row r="444">
          <cell r="D444" t="str">
            <v>хлеб черн.</v>
          </cell>
          <cell r="E444" t="str">
            <v>хлеб бородинский</v>
          </cell>
          <cell r="F444">
            <v>40</v>
          </cell>
          <cell r="G444">
            <v>3.4</v>
          </cell>
          <cell r="H444">
            <v>1.26</v>
          </cell>
          <cell r="I444">
            <v>17</v>
          </cell>
          <cell r="J444">
            <v>103.6</v>
          </cell>
          <cell r="K444" t="str">
            <v>стр. 142</v>
          </cell>
        </row>
        <row r="447">
          <cell r="D447" t="str">
            <v>итого</v>
          </cell>
          <cell r="F447">
            <v>890</v>
          </cell>
          <cell r="G447">
            <v>39.089999999999996</v>
          </cell>
          <cell r="H447">
            <v>28.400000000000002</v>
          </cell>
          <cell r="I447">
            <v>122.53</v>
          </cell>
          <cell r="J447">
            <v>913.29</v>
          </cell>
        </row>
        <row r="448">
          <cell r="B448">
            <v>4</v>
          </cell>
          <cell r="C448" t="str">
            <v>Полдник</v>
          </cell>
          <cell r="D448" t="str">
            <v>булочное</v>
          </cell>
          <cell r="E448" t="str">
            <v>пряник</v>
          </cell>
          <cell r="F448">
            <v>25</v>
          </cell>
          <cell r="G448">
            <v>1.4</v>
          </cell>
          <cell r="H448">
            <v>2.1</v>
          </cell>
          <cell r="I448">
            <v>9.5</v>
          </cell>
          <cell r="J448">
            <v>62</v>
          </cell>
          <cell r="K448">
            <v>136</v>
          </cell>
        </row>
        <row r="449">
          <cell r="D449" t="str">
            <v>напиток</v>
          </cell>
          <cell r="E449" t="str">
            <v>молоко кипячёное</v>
          </cell>
          <cell r="F449">
            <v>200</v>
          </cell>
          <cell r="G449">
            <v>5.8</v>
          </cell>
          <cell r="H449">
            <v>5</v>
          </cell>
          <cell r="I449">
            <v>9.6</v>
          </cell>
          <cell r="J449">
            <v>108</v>
          </cell>
          <cell r="K449">
            <v>644</v>
          </cell>
        </row>
        <row r="452">
          <cell r="D452" t="str">
            <v>итого</v>
          </cell>
          <cell r="F452">
            <v>225</v>
          </cell>
          <cell r="G452">
            <v>7.1999999999999993</v>
          </cell>
          <cell r="H452">
            <v>7.1</v>
          </cell>
          <cell r="I452">
            <v>19.100000000000001</v>
          </cell>
          <cell r="J452">
            <v>170</v>
          </cell>
        </row>
        <row r="453">
          <cell r="B453">
            <v>4</v>
          </cell>
          <cell r="C453" t="str">
            <v>Ужин</v>
          </cell>
          <cell r="D453" t="str">
            <v>гор.блюдо</v>
          </cell>
          <cell r="E453" t="str">
            <v>сердце тушёное в соусе</v>
          </cell>
          <cell r="F453">
            <v>125</v>
          </cell>
          <cell r="G453">
            <v>18.399999999999999</v>
          </cell>
          <cell r="H453">
            <v>12.2</v>
          </cell>
          <cell r="I453">
            <v>8.4</v>
          </cell>
          <cell r="J453">
            <v>221</v>
          </cell>
          <cell r="K453">
            <v>406</v>
          </cell>
        </row>
        <row r="454">
          <cell r="D454" t="str">
            <v>гарнир</v>
          </cell>
          <cell r="E454" t="str">
            <v>каша гречневая</v>
          </cell>
          <cell r="F454">
            <v>150</v>
          </cell>
          <cell r="G454">
            <v>4.5</v>
          </cell>
          <cell r="H454">
            <v>5.0999999999999996</v>
          </cell>
          <cell r="I454">
            <v>21.9</v>
          </cell>
          <cell r="J454">
            <v>151.5</v>
          </cell>
          <cell r="K454" t="str">
            <v>стр.149</v>
          </cell>
        </row>
        <row r="455">
          <cell r="D455" t="str">
            <v>напиток</v>
          </cell>
          <cell r="E455" t="str">
            <v>сок фруктовый</v>
          </cell>
          <cell r="F455">
            <v>200</v>
          </cell>
          <cell r="G455">
            <v>0.2</v>
          </cell>
          <cell r="H455">
            <v>0</v>
          </cell>
          <cell r="I455">
            <v>26</v>
          </cell>
          <cell r="J455">
            <v>106</v>
          </cell>
          <cell r="K455" t="str">
            <v>стр. 216</v>
          </cell>
        </row>
        <row r="456">
          <cell r="D456" t="str">
            <v>закуска</v>
          </cell>
          <cell r="E456" t="str">
            <v>капуста тушеная</v>
          </cell>
          <cell r="F456">
            <v>60</v>
          </cell>
          <cell r="G456">
            <v>2</v>
          </cell>
          <cell r="H456">
            <v>3.3</v>
          </cell>
          <cell r="I456">
            <v>9.1999999999999993</v>
          </cell>
          <cell r="J456">
            <v>75</v>
          </cell>
          <cell r="K456" t="str">
            <v>стр.562</v>
          </cell>
        </row>
        <row r="457">
          <cell r="D457" t="str">
            <v>хлеб бел.</v>
          </cell>
          <cell r="E457" t="str">
            <v>хлеб пшеничный</v>
          </cell>
          <cell r="F457">
            <v>50</v>
          </cell>
          <cell r="G457">
            <v>4.45</v>
          </cell>
          <cell r="H457">
            <v>1.6</v>
          </cell>
          <cell r="I457">
            <v>23.3</v>
          </cell>
          <cell r="J457">
            <v>133</v>
          </cell>
          <cell r="K457" t="str">
            <v>стр. 134</v>
          </cell>
        </row>
        <row r="458">
          <cell r="D458" t="str">
            <v>хлеб черн.</v>
          </cell>
          <cell r="E458" t="str">
            <v>хлеб бородинский</v>
          </cell>
          <cell r="F458">
            <v>40</v>
          </cell>
          <cell r="G458">
            <v>3.4</v>
          </cell>
          <cell r="H458">
            <v>1.26</v>
          </cell>
          <cell r="I458">
            <v>17</v>
          </cell>
          <cell r="J458">
            <v>103.6</v>
          </cell>
          <cell r="K458" t="str">
            <v>стр. 142</v>
          </cell>
        </row>
        <row r="459">
          <cell r="D459" t="str">
            <v>итого</v>
          </cell>
          <cell r="F459">
            <v>625</v>
          </cell>
          <cell r="G459">
            <v>32.949999999999996</v>
          </cell>
          <cell r="H459">
            <v>23.46</v>
          </cell>
          <cell r="I459">
            <v>105.8</v>
          </cell>
          <cell r="J459">
            <v>790.1</v>
          </cell>
        </row>
        <row r="460">
          <cell r="B460">
            <v>4</v>
          </cell>
          <cell r="C460" t="str">
            <v>Ужин 2</v>
          </cell>
          <cell r="D460" t="str">
            <v>кисломол.</v>
          </cell>
          <cell r="E460" t="str">
            <v>ряженка</v>
          </cell>
          <cell r="F460">
            <v>150</v>
          </cell>
          <cell r="G460">
            <v>4.3099999999999996</v>
          </cell>
          <cell r="H460">
            <v>3.73</v>
          </cell>
          <cell r="I460">
            <v>6.3</v>
          </cell>
          <cell r="J460">
            <v>80.599999999999994</v>
          </cell>
          <cell r="K460">
            <v>645</v>
          </cell>
        </row>
        <row r="466">
          <cell r="D466" t="str">
            <v>итого</v>
          </cell>
          <cell r="F466">
            <v>150</v>
          </cell>
          <cell r="G466">
            <v>4.3099999999999996</v>
          </cell>
          <cell r="H466">
            <v>3.73</v>
          </cell>
          <cell r="I466">
            <v>6.3</v>
          </cell>
          <cell r="J466">
            <v>80.599999999999994</v>
          </cell>
        </row>
        <row r="467">
          <cell r="B467">
            <v>4</v>
          </cell>
          <cell r="C467" t="str">
            <v>Итого за день:</v>
          </cell>
          <cell r="F467">
            <v>2555</v>
          </cell>
          <cell r="G467">
            <v>123.67000000000002</v>
          </cell>
          <cell r="H467">
            <v>89.12</v>
          </cell>
          <cell r="I467">
            <v>369.38000000000005</v>
          </cell>
          <cell r="J467">
            <v>2897.39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tabSelected="1" topLeftCell="A31" zoomScaleNormal="100" workbookViewId="0">
      <selection activeCell="E49" sqref="E49"/>
    </sheetView>
  </sheetViews>
  <sheetFormatPr defaultRowHeight="14.4" x14ac:dyDescent="0.3"/>
  <cols>
    <col min="4" max="4" width="12.109375" customWidth="1"/>
    <col min="5" max="5" width="23.886718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1" t="s">
        <v>24</v>
      </c>
      <c r="D1" s="42"/>
      <c r="E1" s="42"/>
      <c r="F1" s="3" t="s">
        <v>1</v>
      </c>
      <c r="G1" s="2" t="s">
        <v>2</v>
      </c>
      <c r="H1" s="43" t="s">
        <v>3</v>
      </c>
      <c r="I1" s="43"/>
      <c r="J1" s="43"/>
      <c r="K1" s="43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3" t="s">
        <v>6</v>
      </c>
      <c r="I2" s="43"/>
      <c r="J2" s="43"/>
      <c r="K2" s="43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1.8" customHeight="1" x14ac:dyDescent="0.3">
      <c r="A6" s="38">
        <v>1</v>
      </c>
      <c r="B6" s="20">
        <f>[1]Лист1!B426</f>
        <v>4</v>
      </c>
      <c r="C6" s="15" t="str">
        <f>[1]Лист1!C426</f>
        <v>Завтрак</v>
      </c>
      <c r="D6" s="16" t="str">
        <f>[1]Лист1!D426</f>
        <v>гор.блюдо</v>
      </c>
      <c r="E6" s="17" t="str">
        <f>[1]Лист1!E426</f>
        <v>вареники ленивые со сметаной</v>
      </c>
      <c r="F6" s="18">
        <f>[1]Лист1!F426</f>
        <v>210</v>
      </c>
      <c r="G6" s="18">
        <f>[1]Лист1!G426</f>
        <v>26.4</v>
      </c>
      <c r="H6" s="18">
        <f>[1]Лист1!H426</f>
        <v>14.2</v>
      </c>
      <c r="I6" s="18">
        <f>[1]Лист1!I426</f>
        <v>27.7</v>
      </c>
      <c r="J6" s="18">
        <f>[1]Лист1!J426</f>
        <v>421</v>
      </c>
      <c r="K6" s="19">
        <f>[1]Лист1!K426</f>
        <v>672</v>
      </c>
      <c r="L6" s="18">
        <v>66.23</v>
      </c>
      <c r="M6" s="2"/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0.6" customHeight="1" x14ac:dyDescent="0.3">
      <c r="A7" s="38"/>
      <c r="B7" s="20"/>
      <c r="C7" s="21"/>
      <c r="D7" s="22" t="str">
        <f>[1]Лист1!D428</f>
        <v>гор.напиток</v>
      </c>
      <c r="E7" s="23" t="str">
        <f>[1]Лист1!E428</f>
        <v>какао с молоком</v>
      </c>
      <c r="F7" s="24">
        <f>[1]Лист1!F428</f>
        <v>200</v>
      </c>
      <c r="G7" s="24">
        <f>[1]Лист1!G428</f>
        <v>3.87</v>
      </c>
      <c r="H7" s="24">
        <f>[1]Лист1!H428</f>
        <v>3.1</v>
      </c>
      <c r="I7" s="24">
        <f>[1]Лист1!I428</f>
        <v>25.2</v>
      </c>
      <c r="J7" s="24">
        <f>[1]Лист1!J428</f>
        <v>145.5</v>
      </c>
      <c r="K7" s="25">
        <f>[1]Лист1!K428</f>
        <v>642</v>
      </c>
      <c r="L7" s="24">
        <v>9.2799999999999994</v>
      </c>
      <c r="M7" s="2"/>
    </row>
    <row r="8" spans="1:16384" ht="42.6" customHeight="1" x14ac:dyDescent="0.3">
      <c r="A8" s="38"/>
      <c r="B8" s="20"/>
      <c r="C8" s="21"/>
      <c r="D8" s="22" t="str">
        <f>[1]Лист1!D429</f>
        <v>хлеб</v>
      </c>
      <c r="E8" s="23" t="s">
        <v>25</v>
      </c>
      <c r="F8" s="24">
        <f>[1]Лист1!F429</f>
        <v>70</v>
      </c>
      <c r="G8" s="24">
        <f>[1]Лист1!G429</f>
        <v>7.15</v>
      </c>
      <c r="H8" s="24">
        <f>[1]Лист1!H429</f>
        <v>8.23</v>
      </c>
      <c r="I8" s="24">
        <f>[1]Лист1!I429</f>
        <v>24.95</v>
      </c>
      <c r="J8" s="24">
        <f>[1]Лист1!J429</f>
        <v>204.1</v>
      </c>
      <c r="K8" s="25" t="str">
        <f>[1]Лист1!K429</f>
        <v>стр. 134 стр. 122 стр. 50</v>
      </c>
      <c r="L8" s="24">
        <v>16.21</v>
      </c>
      <c r="M8" s="2"/>
    </row>
    <row r="9" spans="1:16384" x14ac:dyDescent="0.3">
      <c r="A9" s="38"/>
      <c r="B9" s="20"/>
      <c r="C9" s="21"/>
      <c r="D9" s="22"/>
      <c r="E9" s="23"/>
      <c r="F9" s="24"/>
      <c r="G9" s="24"/>
      <c r="H9" s="24"/>
      <c r="I9" s="24"/>
      <c r="J9" s="24"/>
      <c r="K9" s="25"/>
      <c r="L9" s="24"/>
      <c r="M9" s="2"/>
    </row>
    <row r="10" spans="1:16384" x14ac:dyDescent="0.3">
      <c r="A10" s="38"/>
      <c r="B10" s="20"/>
      <c r="C10" s="21"/>
      <c r="D10" s="46"/>
      <c r="E10" s="23"/>
      <c r="F10" s="24"/>
      <c r="G10" s="24"/>
      <c r="H10" s="24"/>
      <c r="I10" s="24"/>
      <c r="J10" s="24"/>
      <c r="K10" s="25"/>
      <c r="L10" s="24"/>
      <c r="M10" s="2"/>
    </row>
    <row r="11" spans="1:16384" x14ac:dyDescent="0.3">
      <c r="A11" s="38"/>
      <c r="B11" s="20"/>
      <c r="C11" s="21"/>
      <c r="D11" s="46"/>
      <c r="E11" s="23"/>
      <c r="F11" s="24"/>
      <c r="G11" s="24"/>
      <c r="H11" s="24"/>
      <c r="I11" s="24"/>
      <c r="J11" s="24"/>
      <c r="K11" s="25"/>
      <c r="L11" s="24"/>
      <c r="M11" s="2"/>
    </row>
    <row r="12" spans="1:16384" x14ac:dyDescent="0.3">
      <c r="A12" s="39"/>
      <c r="B12" s="26"/>
      <c r="C12" s="27"/>
      <c r="D12" s="47" t="str">
        <f>[1]Лист1!D433</f>
        <v>итого</v>
      </c>
      <c r="E12" s="28">
        <f>[1]Лист1!E433</f>
        <v>0</v>
      </c>
      <c r="F12" s="29">
        <f>[1]Лист1!F433</f>
        <v>480</v>
      </c>
      <c r="G12" s="29">
        <f>[1]Лист1!G433</f>
        <v>37.42</v>
      </c>
      <c r="H12" s="29">
        <f>[1]Лист1!H433</f>
        <v>25.53</v>
      </c>
      <c r="I12" s="29">
        <f>[1]Лист1!I433</f>
        <v>77.849999999999994</v>
      </c>
      <c r="J12" s="29">
        <f>[1]Лист1!J433</f>
        <v>770.6</v>
      </c>
      <c r="K12" s="30">
        <f>[1]Лист1!K433</f>
        <v>0</v>
      </c>
      <c r="L12" s="29">
        <f>L6+L7+L8</f>
        <v>91.72</v>
      </c>
      <c r="M12" s="2"/>
    </row>
    <row r="13" spans="1:16384" ht="30" customHeight="1" x14ac:dyDescent="0.3">
      <c r="A13" s="31">
        <v>1</v>
      </c>
      <c r="B13" s="31">
        <f>[1]Лист1!B434</f>
        <v>4</v>
      </c>
      <c r="C13" s="32" t="str">
        <f>[1]Лист1!C434</f>
        <v>Завтрак 2</v>
      </c>
      <c r="D13" s="48" t="str">
        <f>[1]Лист1!D434</f>
        <v>фрукты</v>
      </c>
      <c r="E13" s="23" t="s">
        <v>26</v>
      </c>
      <c r="F13" s="24">
        <f>[1]Лист1!F434</f>
        <v>185</v>
      </c>
      <c r="G13" s="24">
        <f>[1]Лист1!G434</f>
        <v>2.7</v>
      </c>
      <c r="H13" s="24">
        <f>[1]Лист1!H434</f>
        <v>0.9</v>
      </c>
      <c r="I13" s="24">
        <f>[1]Лист1!I434</f>
        <v>37.799999999999997</v>
      </c>
      <c r="J13" s="24">
        <f>[1]Лист1!J434</f>
        <v>172.8</v>
      </c>
      <c r="K13" s="25" t="str">
        <f>[1]Лист1!K434</f>
        <v>стр.186</v>
      </c>
      <c r="L13" s="49">
        <v>16.2</v>
      </c>
      <c r="M13" s="2"/>
    </row>
    <row r="14" spans="1:16384" ht="16.2" customHeight="1" x14ac:dyDescent="0.3">
      <c r="A14" s="38"/>
      <c r="B14" s="20"/>
      <c r="C14" s="21"/>
      <c r="D14" s="46"/>
      <c r="E14" s="23"/>
      <c r="F14" s="24"/>
      <c r="G14" s="24"/>
      <c r="H14" s="24"/>
      <c r="I14" s="24"/>
      <c r="J14" s="24"/>
      <c r="K14" s="25"/>
      <c r="L14" s="24"/>
      <c r="M14" s="2"/>
    </row>
    <row r="15" spans="1:16384" x14ac:dyDescent="0.3">
      <c r="A15" s="38"/>
      <c r="B15" s="20"/>
      <c r="C15" s="21"/>
      <c r="D15" s="46"/>
      <c r="E15" s="23"/>
      <c r="F15" s="24"/>
      <c r="G15" s="24"/>
      <c r="H15" s="24"/>
      <c r="I15" s="24"/>
      <c r="J15" s="24"/>
      <c r="K15" s="25"/>
      <c r="L15" s="24"/>
      <c r="M15" s="2"/>
    </row>
    <row r="16" spans="1:16384" x14ac:dyDescent="0.3">
      <c r="A16" s="39"/>
      <c r="B16" s="26"/>
      <c r="C16" s="27"/>
      <c r="D16" s="47" t="str">
        <f>[1]Лист1!D437</f>
        <v>итого</v>
      </c>
      <c r="E16" s="28">
        <f>[1]Лист1!E437</f>
        <v>0</v>
      </c>
      <c r="F16" s="29">
        <f>[1]Лист1!F437</f>
        <v>185</v>
      </c>
      <c r="G16" s="29">
        <f>[1]Лист1!G437</f>
        <v>2.7</v>
      </c>
      <c r="H16" s="29">
        <f>[1]Лист1!H437</f>
        <v>0.9</v>
      </c>
      <c r="I16" s="29">
        <f>[1]Лист1!I437</f>
        <v>37.799999999999997</v>
      </c>
      <c r="J16" s="29">
        <f>[1]Лист1!J437</f>
        <v>172.8</v>
      </c>
      <c r="K16" s="30">
        <f>[1]Лист1!K437</f>
        <v>0</v>
      </c>
      <c r="L16" s="50">
        <f>L13</f>
        <v>16.2</v>
      </c>
      <c r="M16" s="2"/>
    </row>
    <row r="17" spans="1:13" ht="31.8" customHeight="1" x14ac:dyDescent="0.3">
      <c r="A17" s="31">
        <v>1</v>
      </c>
      <c r="B17" s="31">
        <f>[1]Лист1!B438</f>
        <v>4</v>
      </c>
      <c r="C17" s="32" t="str">
        <f>[1]Лист1!C438</f>
        <v>Обед</v>
      </c>
      <c r="D17" s="48" t="str">
        <f>[1]Лист1!D438</f>
        <v>закуска</v>
      </c>
      <c r="E17" s="23" t="s">
        <v>27</v>
      </c>
      <c r="F17" s="24">
        <f>[1]Лист1!F438</f>
        <v>100</v>
      </c>
      <c r="G17" s="24">
        <f>[1]Лист1!G438</f>
        <v>5.19</v>
      </c>
      <c r="H17" s="24">
        <f>[1]Лист1!H438</f>
        <v>9.6999999999999993</v>
      </c>
      <c r="I17" s="24">
        <f>[1]Лист1!I438</f>
        <v>9.24</v>
      </c>
      <c r="J17" s="24">
        <f>[1]Лист1!J438</f>
        <v>133</v>
      </c>
      <c r="K17" s="25">
        <f>[1]Лист1!K438</f>
        <v>60</v>
      </c>
      <c r="L17" s="24">
        <v>7.72</v>
      </c>
      <c r="M17" s="2"/>
    </row>
    <row r="18" spans="1:13" ht="34.200000000000003" customHeight="1" x14ac:dyDescent="0.3">
      <c r="A18" s="38"/>
      <c r="B18" s="20"/>
      <c r="C18" s="21"/>
      <c r="D18" s="48" t="str">
        <f>[1]Лист1!D439</f>
        <v>1 блюдо</v>
      </c>
      <c r="E18" s="23" t="str">
        <f>[1]Лист1!E439</f>
        <v>борщ со сметаной</v>
      </c>
      <c r="F18" s="24">
        <f>[1]Лист1!F439</f>
        <v>260</v>
      </c>
      <c r="G18" s="24">
        <f>[1]Лист1!G439</f>
        <v>2.5</v>
      </c>
      <c r="H18" s="24">
        <f>[1]Лист1!H439</f>
        <v>2.75</v>
      </c>
      <c r="I18" s="24">
        <f>[1]Лист1!I439</f>
        <v>13.5</v>
      </c>
      <c r="J18" s="24">
        <f>[1]Лист1!J439</f>
        <v>90</v>
      </c>
      <c r="K18" s="33">
        <f>[1]Лист1!K439</f>
        <v>110</v>
      </c>
      <c r="L18" s="24">
        <v>45.18</v>
      </c>
      <c r="M18" s="2"/>
    </row>
    <row r="19" spans="1:13" ht="35.4" customHeight="1" x14ac:dyDescent="0.3">
      <c r="A19" s="38"/>
      <c r="B19" s="20"/>
      <c r="C19" s="21"/>
      <c r="D19" s="48" t="str">
        <f>[1]Лист1!D440</f>
        <v>2 блюдо</v>
      </c>
      <c r="E19" s="23" t="str">
        <f>[1]Лист1!E440</f>
        <v>птица отварная</v>
      </c>
      <c r="F19" s="24">
        <f>[1]Лист1!F440</f>
        <v>90</v>
      </c>
      <c r="G19" s="24">
        <f>[1]Лист1!G440</f>
        <v>18.989999999999998</v>
      </c>
      <c r="H19" s="24">
        <f>[1]Лист1!H440</f>
        <v>12.24</v>
      </c>
      <c r="I19" s="24">
        <f>[1]Лист1!I440</f>
        <v>0</v>
      </c>
      <c r="J19" s="24">
        <f>[1]Лист1!J440</f>
        <v>189.9</v>
      </c>
      <c r="K19" s="25">
        <f>[1]Лист1!K440</f>
        <v>439</v>
      </c>
      <c r="L19" s="24">
        <v>33.159999999999997</v>
      </c>
      <c r="M19" s="2"/>
    </row>
    <row r="20" spans="1:13" ht="34.200000000000003" customHeight="1" x14ac:dyDescent="0.3">
      <c r="A20" s="38"/>
      <c r="B20" s="20"/>
      <c r="C20" s="21"/>
      <c r="D20" s="48" t="str">
        <f>[1]Лист1!D441</f>
        <v>гарнир</v>
      </c>
      <c r="E20" s="23" t="str">
        <f>[1]Лист1!E441</f>
        <v>картофель отварной</v>
      </c>
      <c r="F20" s="24">
        <f>[1]Лист1!F441</f>
        <v>150</v>
      </c>
      <c r="G20" s="24">
        <f>[1]Лист1!G441</f>
        <v>4</v>
      </c>
      <c r="H20" s="24">
        <f>[1]Лист1!H441</f>
        <v>0.8</v>
      </c>
      <c r="I20" s="24">
        <f>[1]Лист1!I441</f>
        <v>31.6</v>
      </c>
      <c r="J20" s="24">
        <f>[1]Лист1!J441</f>
        <v>150</v>
      </c>
      <c r="K20" s="25">
        <f>[1]Лист1!K441</f>
        <v>470</v>
      </c>
      <c r="L20" s="24">
        <v>17.739999999999998</v>
      </c>
      <c r="M20" s="2"/>
    </row>
    <row r="21" spans="1:13" ht="36.6" customHeight="1" x14ac:dyDescent="0.3">
      <c r="A21" s="38"/>
      <c r="B21" s="20"/>
      <c r="C21" s="21"/>
      <c r="D21" s="48" t="str">
        <f>[1]Лист1!D442</f>
        <v>напиток</v>
      </c>
      <c r="E21" s="23" t="str">
        <f>[1]Лист1!E442</f>
        <v>компот из сухофруктов</v>
      </c>
      <c r="F21" s="24">
        <f>[1]Лист1!F442</f>
        <v>200</v>
      </c>
      <c r="G21" s="24">
        <f>[1]Лист1!G442</f>
        <v>0.56000000000000005</v>
      </c>
      <c r="H21" s="24">
        <f>[1]Лист1!H442</f>
        <v>0.05</v>
      </c>
      <c r="I21" s="24">
        <f>[1]Лист1!I442</f>
        <v>27.89</v>
      </c>
      <c r="J21" s="24">
        <f>[1]Лист1!J442</f>
        <v>113.79</v>
      </c>
      <c r="K21" s="25">
        <f>[1]Лист1!K442</f>
        <v>588</v>
      </c>
      <c r="L21" s="52">
        <v>5.2</v>
      </c>
      <c r="M21" s="2"/>
    </row>
    <row r="22" spans="1:13" ht="36" customHeight="1" x14ac:dyDescent="0.3">
      <c r="A22" s="38"/>
      <c r="B22" s="20"/>
      <c r="C22" s="21"/>
      <c r="D22" s="48" t="str">
        <f>[1]Лист1!D443</f>
        <v>хлеб бел.</v>
      </c>
      <c r="E22" s="23" t="str">
        <f>[1]Лист1!E443</f>
        <v>хлеб пшеничный</v>
      </c>
      <c r="F22" s="24">
        <f>[1]Лист1!F443</f>
        <v>50</v>
      </c>
      <c r="G22" s="24">
        <f>[1]Лист1!G443</f>
        <v>4.45</v>
      </c>
      <c r="H22" s="24">
        <f>[1]Лист1!H443</f>
        <v>1.6</v>
      </c>
      <c r="I22" s="24">
        <f>[1]Лист1!I443</f>
        <v>23.3</v>
      </c>
      <c r="J22" s="24">
        <f>[1]Лист1!J443</f>
        <v>133</v>
      </c>
      <c r="K22" s="25" t="str">
        <f>[1]Лист1!K443</f>
        <v>стр. 134</v>
      </c>
      <c r="L22" s="24">
        <v>3.01</v>
      </c>
      <c r="M22" s="2"/>
    </row>
    <row r="23" spans="1:13" ht="33.6" customHeight="1" x14ac:dyDescent="0.3">
      <c r="A23" s="38"/>
      <c r="B23" s="20"/>
      <c r="C23" s="21"/>
      <c r="D23" s="48" t="str">
        <f>[1]Лист1!D444</f>
        <v>хлеб черн.</v>
      </c>
      <c r="E23" s="23" t="str">
        <f>[1]Лист1!E444</f>
        <v>хлеб бородинский</v>
      </c>
      <c r="F23" s="24">
        <f>[1]Лист1!F444</f>
        <v>40</v>
      </c>
      <c r="G23" s="24">
        <f>[1]Лист1!G444</f>
        <v>3.4</v>
      </c>
      <c r="H23" s="24">
        <f>[1]Лист1!H444</f>
        <v>1.26</v>
      </c>
      <c r="I23" s="24">
        <f>[1]Лист1!I444</f>
        <v>17</v>
      </c>
      <c r="J23" s="24">
        <f>[1]Лист1!J444</f>
        <v>103.6</v>
      </c>
      <c r="K23" s="25" t="str">
        <f>[1]Лист1!K444</f>
        <v>стр. 142</v>
      </c>
      <c r="L23" s="24">
        <v>2.3199999999999998</v>
      </c>
      <c r="M23" s="2"/>
    </row>
    <row r="24" spans="1:13" x14ac:dyDescent="0.3">
      <c r="A24" s="38"/>
      <c r="B24" s="20"/>
      <c r="C24" s="21"/>
      <c r="D24" s="46"/>
      <c r="E24" s="23"/>
      <c r="F24" s="24"/>
      <c r="G24" s="24"/>
      <c r="H24" s="24"/>
      <c r="I24" s="24"/>
      <c r="J24" s="24"/>
      <c r="K24" s="25"/>
      <c r="L24" s="24"/>
      <c r="M24" s="2"/>
    </row>
    <row r="25" spans="1:13" x14ac:dyDescent="0.3">
      <c r="A25" s="38"/>
      <c r="B25" s="20"/>
      <c r="C25" s="21"/>
      <c r="D25" s="4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39"/>
      <c r="B26" s="26"/>
      <c r="C26" s="27"/>
      <c r="D26" s="47" t="str">
        <f>[1]Лист1!D447</f>
        <v>итого</v>
      </c>
      <c r="E26" s="28">
        <f>[1]Лист1!E447</f>
        <v>0</v>
      </c>
      <c r="F26" s="29">
        <f>[1]Лист1!F447</f>
        <v>890</v>
      </c>
      <c r="G26" s="29">
        <f>[1]Лист1!G447</f>
        <v>39.089999999999996</v>
      </c>
      <c r="H26" s="29">
        <f>[1]Лист1!H447</f>
        <v>28.400000000000002</v>
      </c>
      <c r="I26" s="29">
        <f>[1]Лист1!I447</f>
        <v>122.53</v>
      </c>
      <c r="J26" s="29">
        <f>[1]Лист1!J447</f>
        <v>913.29</v>
      </c>
      <c r="K26" s="30">
        <f>[1]Лист1!K447</f>
        <v>0</v>
      </c>
      <c r="L26" s="51">
        <f>L17+L18+L19+L20+L21+L22+L23</f>
        <v>114.33</v>
      </c>
      <c r="M26" s="2"/>
    </row>
    <row r="27" spans="1:13" ht="36.6" customHeight="1" x14ac:dyDescent="0.3">
      <c r="A27" s="31">
        <v>1</v>
      </c>
      <c r="B27" s="31">
        <f>[1]Лист1!B448</f>
        <v>4</v>
      </c>
      <c r="C27" s="32" t="str">
        <f>[1]Лист1!C448</f>
        <v>Полдник</v>
      </c>
      <c r="D27" s="48" t="str">
        <f>[1]Лист1!D448</f>
        <v>булочное</v>
      </c>
      <c r="E27" s="23" t="str">
        <f>[1]Лист1!E448</f>
        <v>пряник</v>
      </c>
      <c r="F27" s="24">
        <f>[1]Лист1!F448</f>
        <v>25</v>
      </c>
      <c r="G27" s="24">
        <f>[1]Лист1!G448</f>
        <v>1.4</v>
      </c>
      <c r="H27" s="24">
        <f>[1]Лист1!H448</f>
        <v>2.1</v>
      </c>
      <c r="I27" s="24">
        <f>[1]Лист1!I448</f>
        <v>9.5</v>
      </c>
      <c r="J27" s="24">
        <f>[1]Лист1!J448</f>
        <v>62</v>
      </c>
      <c r="K27" s="25">
        <f>[1]Лист1!K448</f>
        <v>136</v>
      </c>
      <c r="L27" s="49">
        <v>4.5</v>
      </c>
      <c r="M27" s="2"/>
    </row>
    <row r="28" spans="1:13" ht="35.4" customHeight="1" x14ac:dyDescent="0.3">
      <c r="A28" s="38"/>
      <c r="B28" s="20"/>
      <c r="C28" s="21"/>
      <c r="D28" s="48" t="str">
        <f>[1]Лист1!D449</f>
        <v>напиток</v>
      </c>
      <c r="E28" s="23" t="str">
        <f>[1]Лист1!E449</f>
        <v>молоко кипячёное</v>
      </c>
      <c r="F28" s="24">
        <f>[1]Лист1!F449</f>
        <v>200</v>
      </c>
      <c r="G28" s="24">
        <f>[1]Лист1!G449</f>
        <v>5.8</v>
      </c>
      <c r="H28" s="24">
        <f>[1]Лист1!H449</f>
        <v>5</v>
      </c>
      <c r="I28" s="24">
        <f>[1]Лист1!I449</f>
        <v>9.6</v>
      </c>
      <c r="J28" s="24">
        <f>[1]Лист1!J449</f>
        <v>108</v>
      </c>
      <c r="K28" s="25">
        <f>[1]Лист1!K449</f>
        <v>644</v>
      </c>
      <c r="L28" s="24">
        <v>12.45</v>
      </c>
      <c r="M28" s="2"/>
    </row>
    <row r="29" spans="1:13" x14ac:dyDescent="0.3">
      <c r="A29" s="38"/>
      <c r="B29" s="20"/>
      <c r="C29" s="21"/>
      <c r="D29" s="46"/>
      <c r="E29" s="23"/>
      <c r="F29" s="24"/>
      <c r="G29" s="24"/>
      <c r="H29" s="24"/>
      <c r="I29" s="24"/>
      <c r="J29" s="24"/>
      <c r="K29" s="25"/>
      <c r="L29" s="24"/>
      <c r="M29" s="2"/>
    </row>
    <row r="30" spans="1:13" x14ac:dyDescent="0.3">
      <c r="A30" s="38"/>
      <c r="B30" s="20"/>
      <c r="C30" s="21"/>
      <c r="D30" s="4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39"/>
      <c r="B31" s="26"/>
      <c r="C31" s="27"/>
      <c r="D31" s="47" t="str">
        <f>[1]Лист1!D452</f>
        <v>итого</v>
      </c>
      <c r="E31" s="28">
        <f>[1]Лист1!E452</f>
        <v>0</v>
      </c>
      <c r="F31" s="29">
        <f>[1]Лист1!F452</f>
        <v>225</v>
      </c>
      <c r="G31" s="29">
        <f>[1]Лист1!G452</f>
        <v>7.1999999999999993</v>
      </c>
      <c r="H31" s="29">
        <f>[1]Лист1!H452</f>
        <v>7.1</v>
      </c>
      <c r="I31" s="29">
        <f>[1]Лист1!I452</f>
        <v>19.100000000000001</v>
      </c>
      <c r="J31" s="29">
        <f>[1]Лист1!J452</f>
        <v>170</v>
      </c>
      <c r="K31" s="30">
        <f>[1]Лист1!K452</f>
        <v>0</v>
      </c>
      <c r="L31" s="50">
        <f>L27+L28</f>
        <v>16.95</v>
      </c>
      <c r="M31" s="2"/>
    </row>
    <row r="32" spans="1:13" ht="29.4" customHeight="1" x14ac:dyDescent="0.3">
      <c r="A32" s="31">
        <v>1</v>
      </c>
      <c r="B32" s="31">
        <f>[1]Лист1!B453</f>
        <v>4</v>
      </c>
      <c r="C32" s="32" t="str">
        <f>[1]Лист1!C453</f>
        <v>Ужин</v>
      </c>
      <c r="D32" s="48" t="str">
        <f>[1]Лист1!D453</f>
        <v>гор.блюдо</v>
      </c>
      <c r="E32" s="23" t="str">
        <f>[1]Лист1!E453</f>
        <v>сердце тушёное в соусе</v>
      </c>
      <c r="F32" s="24">
        <f>[1]Лист1!F453</f>
        <v>125</v>
      </c>
      <c r="G32" s="24">
        <f>[1]Лист1!G453</f>
        <v>18.399999999999999</v>
      </c>
      <c r="H32" s="24">
        <f>[1]Лист1!H453</f>
        <v>12.2</v>
      </c>
      <c r="I32" s="24">
        <f>[1]Лист1!I453</f>
        <v>8.4</v>
      </c>
      <c r="J32" s="24">
        <f>[1]Лист1!J453</f>
        <v>221</v>
      </c>
      <c r="K32" s="25">
        <f>[1]Лист1!K453</f>
        <v>406</v>
      </c>
      <c r="L32" s="24">
        <v>67.45</v>
      </c>
      <c r="M32" s="2"/>
    </row>
    <row r="33" spans="1:13" ht="33" customHeight="1" x14ac:dyDescent="0.3">
      <c r="A33" s="38"/>
      <c r="B33" s="20"/>
      <c r="C33" s="21"/>
      <c r="D33" s="48" t="str">
        <f>[1]Лист1!D454</f>
        <v>гарнир</v>
      </c>
      <c r="E33" s="23" t="str">
        <f>[1]Лист1!E454</f>
        <v>каша гречневая</v>
      </c>
      <c r="F33" s="24">
        <f>[1]Лист1!F454</f>
        <v>150</v>
      </c>
      <c r="G33" s="24">
        <f>[1]Лист1!G454</f>
        <v>4.5</v>
      </c>
      <c r="H33" s="24">
        <f>[1]Лист1!H454</f>
        <v>5.0999999999999996</v>
      </c>
      <c r="I33" s="24">
        <f>[1]Лист1!I454</f>
        <v>21.9</v>
      </c>
      <c r="J33" s="24">
        <f>[1]Лист1!J454</f>
        <v>151.5</v>
      </c>
      <c r="K33" s="25" t="str">
        <f>[1]Лист1!K454</f>
        <v>стр.149</v>
      </c>
      <c r="L33" s="24">
        <v>9.44</v>
      </c>
      <c r="M33" s="2"/>
    </row>
    <row r="34" spans="1:13" ht="32.4" customHeight="1" x14ac:dyDescent="0.3">
      <c r="A34" s="38"/>
      <c r="B34" s="20"/>
      <c r="C34" s="21"/>
      <c r="D34" s="48" t="str">
        <f>[1]Лист1!D455</f>
        <v>напиток</v>
      </c>
      <c r="E34" s="23" t="str">
        <f>[1]Лист1!E455</f>
        <v>сок фруктовый</v>
      </c>
      <c r="F34" s="24">
        <f>[1]Лист1!F455</f>
        <v>200</v>
      </c>
      <c r="G34" s="24">
        <f>[1]Лист1!G455</f>
        <v>0.2</v>
      </c>
      <c r="H34" s="24">
        <f>[1]Лист1!H455</f>
        <v>0</v>
      </c>
      <c r="I34" s="24">
        <f>[1]Лист1!I455</f>
        <v>26</v>
      </c>
      <c r="J34" s="24">
        <f>[1]Лист1!J455</f>
        <v>106</v>
      </c>
      <c r="K34" s="25" t="str">
        <f>[1]Лист1!K455</f>
        <v>стр. 216</v>
      </c>
      <c r="L34" s="24">
        <v>24</v>
      </c>
      <c r="M34" s="2"/>
    </row>
    <row r="35" spans="1:13" ht="30" customHeight="1" x14ac:dyDescent="0.3">
      <c r="A35" s="38"/>
      <c r="B35" s="20"/>
      <c r="C35" s="21"/>
      <c r="D35" s="48" t="str">
        <f>[1]Лист1!D456</f>
        <v>закуска</v>
      </c>
      <c r="E35" s="23" t="str">
        <f>[1]Лист1!E456</f>
        <v>капуста тушеная</v>
      </c>
      <c r="F35" s="24">
        <f>[1]Лист1!F456</f>
        <v>60</v>
      </c>
      <c r="G35" s="24">
        <f>[1]Лист1!G456</f>
        <v>2</v>
      </c>
      <c r="H35" s="24">
        <f>[1]Лист1!H456</f>
        <v>3.3</v>
      </c>
      <c r="I35" s="24">
        <f>[1]Лист1!I456</f>
        <v>9.1999999999999993</v>
      </c>
      <c r="J35" s="24">
        <f>[1]Лист1!J456</f>
        <v>75</v>
      </c>
      <c r="K35" s="25" t="str">
        <f>[1]Лист1!K456</f>
        <v>стр.562</v>
      </c>
      <c r="L35" s="24">
        <v>5.8</v>
      </c>
      <c r="M35" s="2"/>
    </row>
    <row r="36" spans="1:13" ht="31.2" customHeight="1" x14ac:dyDescent="0.3">
      <c r="A36" s="38"/>
      <c r="B36" s="20"/>
      <c r="C36" s="21"/>
      <c r="D36" s="48" t="str">
        <f>[1]Лист1!D457</f>
        <v>хлеб бел.</v>
      </c>
      <c r="E36" s="23" t="str">
        <f>[1]Лист1!E457</f>
        <v>хлеб пшеничный</v>
      </c>
      <c r="F36" s="24">
        <f>[1]Лист1!F457</f>
        <v>50</v>
      </c>
      <c r="G36" s="24">
        <f>[1]Лист1!G457</f>
        <v>4.45</v>
      </c>
      <c r="H36" s="24">
        <f>[1]Лист1!H457</f>
        <v>1.6</v>
      </c>
      <c r="I36" s="24">
        <f>[1]Лист1!I457</f>
        <v>23.3</v>
      </c>
      <c r="J36" s="24">
        <f>[1]Лист1!J457</f>
        <v>133</v>
      </c>
      <c r="K36" s="25" t="str">
        <f>[1]Лист1!K457</f>
        <v>стр. 134</v>
      </c>
      <c r="L36" s="24">
        <v>3.01</v>
      </c>
      <c r="M36" s="2"/>
    </row>
    <row r="37" spans="1:13" ht="34.200000000000003" customHeight="1" x14ac:dyDescent="0.3">
      <c r="A37" s="38"/>
      <c r="B37" s="20"/>
      <c r="C37" s="21"/>
      <c r="D37" s="46" t="str">
        <f>[1]Лист1!D458</f>
        <v>хлеб черн.</v>
      </c>
      <c r="E37" s="23" t="str">
        <f>[1]Лист1!E458</f>
        <v>хлеб бородинский</v>
      </c>
      <c r="F37" s="24">
        <f>[1]Лист1!F458</f>
        <v>40</v>
      </c>
      <c r="G37" s="24">
        <f>[1]Лист1!G458</f>
        <v>3.4</v>
      </c>
      <c r="H37" s="24">
        <f>[1]Лист1!H458</f>
        <v>1.26</v>
      </c>
      <c r="I37" s="24">
        <f>[1]Лист1!I458</f>
        <v>17</v>
      </c>
      <c r="J37" s="24">
        <f>[1]Лист1!J458</f>
        <v>103.6</v>
      </c>
      <c r="K37" s="25" t="str">
        <f>[1]Лист1!K458</f>
        <v>стр. 142</v>
      </c>
      <c r="L37" s="24">
        <v>2.3199999999999998</v>
      </c>
      <c r="M37" s="2"/>
    </row>
    <row r="38" spans="1:13" x14ac:dyDescent="0.3">
      <c r="A38" s="39"/>
      <c r="B38" s="26"/>
      <c r="C38" s="27"/>
      <c r="D38" s="47" t="str">
        <f>[1]Лист1!D459</f>
        <v>итого</v>
      </c>
      <c r="E38" s="28">
        <f>[1]Лист1!E459</f>
        <v>0</v>
      </c>
      <c r="F38" s="29">
        <f>[1]Лист1!F459</f>
        <v>625</v>
      </c>
      <c r="G38" s="29">
        <f>[1]Лист1!G459</f>
        <v>32.949999999999996</v>
      </c>
      <c r="H38" s="29">
        <f>[1]Лист1!H459</f>
        <v>23.46</v>
      </c>
      <c r="I38" s="29">
        <f>[1]Лист1!I459</f>
        <v>105.8</v>
      </c>
      <c r="J38" s="29">
        <f>[1]Лист1!J459</f>
        <v>790.1</v>
      </c>
      <c r="K38" s="30">
        <f>[1]Лист1!K459</f>
        <v>0</v>
      </c>
      <c r="L38" s="29">
        <f>L32+L33+L34+L35+L36+L37</f>
        <v>112.02</v>
      </c>
      <c r="M38" s="2"/>
    </row>
    <row r="39" spans="1:13" ht="27.6" customHeight="1" x14ac:dyDescent="0.3">
      <c r="A39" s="31">
        <v>1</v>
      </c>
      <c r="B39" s="31">
        <f>[1]Лист1!B460</f>
        <v>4</v>
      </c>
      <c r="C39" s="32" t="str">
        <f>[1]Лист1!C460</f>
        <v>Ужин 2</v>
      </c>
      <c r="D39" s="48" t="str">
        <f>[1]Лист1!D460</f>
        <v>кисломол.</v>
      </c>
      <c r="E39" s="23" t="str">
        <f>[1]Лист1!E460</f>
        <v>ряженка</v>
      </c>
      <c r="F39" s="24">
        <f>[1]Лист1!F460</f>
        <v>150</v>
      </c>
      <c r="G39" s="24">
        <f>[1]Лист1!G460</f>
        <v>4.3099999999999996</v>
      </c>
      <c r="H39" s="24">
        <f>[1]Лист1!H460</f>
        <v>3.73</v>
      </c>
      <c r="I39" s="24">
        <f>[1]Лист1!I460</f>
        <v>6.3</v>
      </c>
      <c r="J39" s="24">
        <f>[1]Лист1!J460</f>
        <v>80.599999999999994</v>
      </c>
      <c r="K39" s="25">
        <f>[1]Лист1!K460</f>
        <v>645</v>
      </c>
      <c r="L39" s="24">
        <v>20.86</v>
      </c>
      <c r="M39" s="2"/>
    </row>
    <row r="40" spans="1:13" x14ac:dyDescent="0.3">
      <c r="A40" s="38"/>
      <c r="B40" s="20"/>
      <c r="C40" s="21"/>
      <c r="D40" s="48"/>
      <c r="E40" s="23"/>
      <c r="F40" s="24"/>
      <c r="G40" s="24"/>
      <c r="H40" s="24"/>
      <c r="I40" s="24"/>
      <c r="J40" s="24"/>
      <c r="K40" s="25"/>
      <c r="L40" s="24"/>
      <c r="M40" s="2"/>
    </row>
    <row r="41" spans="1:13" ht="15" customHeight="1" x14ac:dyDescent="0.3">
      <c r="A41" s="38"/>
      <c r="B41" s="20"/>
      <c r="C41" s="21"/>
      <c r="D41" s="48"/>
      <c r="E41" s="23"/>
      <c r="F41" s="24"/>
      <c r="G41" s="24"/>
      <c r="H41" s="24"/>
      <c r="I41" s="24"/>
      <c r="J41" s="24"/>
      <c r="K41" s="25"/>
      <c r="L41" s="24"/>
      <c r="M41" s="2"/>
    </row>
    <row r="42" spans="1:13" x14ac:dyDescent="0.3">
      <c r="A42" s="38"/>
      <c r="B42" s="20"/>
      <c r="C42" s="21"/>
      <c r="D42" s="48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38"/>
      <c r="B43" s="20"/>
      <c r="C43" s="21"/>
      <c r="D43" s="46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38"/>
      <c r="B44" s="20"/>
      <c r="C44" s="21"/>
      <c r="D44" s="4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39"/>
      <c r="B45" s="26"/>
      <c r="C45" s="27"/>
      <c r="D45" s="34" t="str">
        <f>[1]Лист1!D466</f>
        <v>итого</v>
      </c>
      <c r="E45" s="28">
        <f>[1]Лист1!E466</f>
        <v>0</v>
      </c>
      <c r="F45" s="29">
        <f>[1]Лист1!F466</f>
        <v>150</v>
      </c>
      <c r="G45" s="29">
        <f>[1]Лист1!G466</f>
        <v>4.3099999999999996</v>
      </c>
      <c r="H45" s="29">
        <f>[1]Лист1!H466</f>
        <v>3.73</v>
      </c>
      <c r="I45" s="29">
        <f>[1]Лист1!I466</f>
        <v>6.3</v>
      </c>
      <c r="J45" s="29">
        <f>[1]Лист1!J466</f>
        <v>80.599999999999994</v>
      </c>
      <c r="K45" s="30">
        <f>[1]Лист1!K466</f>
        <v>0</v>
      </c>
      <c r="L45" s="29">
        <f>L39</f>
        <v>20.86</v>
      </c>
      <c r="M45" s="2"/>
    </row>
    <row r="46" spans="1:13" ht="15" customHeight="1" thickBot="1" x14ac:dyDescent="0.35">
      <c r="A46" s="40">
        <v>1</v>
      </c>
      <c r="B46" s="40">
        <f>[1]Лист1!B467</f>
        <v>4</v>
      </c>
      <c r="C46" s="44" t="str">
        <f>[1]Лист1!C467</f>
        <v>Итого за день:</v>
      </c>
      <c r="D46" s="45"/>
      <c r="E46" s="35">
        <f>[1]Лист1!E467</f>
        <v>0</v>
      </c>
      <c r="F46" s="36">
        <f>[1]Лист1!F467</f>
        <v>2555</v>
      </c>
      <c r="G46" s="36">
        <f>[1]Лист1!G467</f>
        <v>123.67000000000002</v>
      </c>
      <c r="H46" s="36">
        <f>[1]Лист1!H467</f>
        <v>89.12</v>
      </c>
      <c r="I46" s="36">
        <f>[1]Лист1!I467</f>
        <v>369.38000000000005</v>
      </c>
      <c r="J46" s="36">
        <f>[1]Лист1!J467</f>
        <v>2897.39</v>
      </c>
      <c r="K46" s="37">
        <f>[1]Лист1!K467</f>
        <v>0</v>
      </c>
      <c r="L46" s="53">
        <f>L45+L38+L31+L26+L16+L12</f>
        <v>372.07999999999993</v>
      </c>
      <c r="M46" s="2"/>
    </row>
    <row r="87" spans="1:1" x14ac:dyDescent="0.3">
      <c r="A87">
        <f>[3]Лист1!A508</f>
        <v>0</v>
      </c>
    </row>
    <row r="88" spans="1:1" x14ac:dyDescent="0.3">
      <c r="A88">
        <f>[3]Лист1!A509</f>
        <v>2</v>
      </c>
    </row>
  </sheetData>
  <mergeCells count="4">
    <mergeCell ref="C1:E1"/>
    <mergeCell ref="H1:K1"/>
    <mergeCell ref="H2:K2"/>
    <mergeCell ref="C46:D4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rowBreaks count="1" manualBreakCount="1">
    <brk id="46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2024-05-02T13:33:18Z</dcterms:modified>
</cp:coreProperties>
</file>