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6" i="1" l="1"/>
  <c r="L39" i="1"/>
  <c r="L32" i="1"/>
  <c r="L27" i="1"/>
  <c r="L17" i="1"/>
  <c r="L13" i="1"/>
  <c r="L47" i="1" l="1"/>
  <c r="E20" i="1"/>
  <c r="F20" i="1"/>
  <c r="G20" i="1"/>
  <c r="H20" i="1"/>
  <c r="I20" i="1"/>
  <c r="J20" i="1"/>
  <c r="F27" i="1"/>
  <c r="G27" i="1"/>
  <c r="H27" i="1"/>
  <c r="I27" i="1"/>
  <c r="J27" i="1"/>
  <c r="B6" i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F8" i="1"/>
  <c r="K8" i="1"/>
  <c r="D13" i="1"/>
  <c r="E13" i="1"/>
  <c r="F13" i="1"/>
  <c r="K13" i="1"/>
  <c r="B14" i="1"/>
  <c r="C14" i="1"/>
  <c r="D14" i="1"/>
  <c r="K14" i="1"/>
  <c r="D15" i="1"/>
  <c r="E15" i="1"/>
  <c r="F15" i="1"/>
  <c r="K15" i="1"/>
  <c r="D17" i="1"/>
  <c r="E17" i="1"/>
  <c r="K17" i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B47" i="1"/>
  <c r="C47" i="1"/>
  <c r="E47" i="1"/>
  <c r="F47" i="1"/>
  <c r="G47" i="1"/>
  <c r="H47" i="1"/>
  <c r="I47" i="1"/>
  <c r="J47" i="1"/>
  <c r="K47" i="1"/>
  <c r="NE6" i="1" l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</calcChain>
</file>

<file path=xl/sharedStrings.xml><?xml version="1.0" encoding="utf-8"?>
<sst xmlns="http://schemas.openxmlformats.org/spreadsheetml/2006/main" count="28" uniqueCount="28">
  <si>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</si>
  <si>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</si>
  <si>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</si>
  <si>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</si>
  <si>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</si>
  <si>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</si>
  <si>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</si>
  <si>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</si>
  <si>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</si>
  <si>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</si>
  <si>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</si>
  <si>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</si>
  <si>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</si>
  <si>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</si>
  <si>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</si>
  <si>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</si>
  <si>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</si>
  <si>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</si>
  <si>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</si>
  <si>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</si>
  <si>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</si>
  <si>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</si>
  <si>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</si>
  <si>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</si>
  <si>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</si>
  <si>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киви</t>
  </si>
  <si>
    <t>хлеб пшеничный масло,сыр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</si>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</sst>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A132">
            <v>1</v>
          </cell>
          <cell r="B132">
            <v>4</v>
          </cell>
          <cell r="C132" t="str">
            <v>Завтрак</v>
          </cell>
          <cell r="D132" t="str">
            <v>гор.блюдо</v>
          </cell>
          <cell r="E132" t="str">
            <v>запеканка творожная с молочным соусом</v>
          </cell>
          <cell r="F132">
            <v>200</v>
          </cell>
          <cell r="G132">
            <v>27.4</v>
          </cell>
          <cell r="H132">
            <v>8.9</v>
          </cell>
          <cell r="I132">
            <v>24.9</v>
          </cell>
          <cell r="J132">
            <v>249</v>
          </cell>
          <cell r="K132" t="str">
            <v>297/550</v>
          </cell>
        </row>
        <row r="133">
          <cell r="D133" t="str">
            <v>гор.напиток</v>
          </cell>
          <cell r="E133" t="str">
            <v>какао с молоком</v>
          </cell>
          <cell r="F133">
            <v>200</v>
          </cell>
          <cell r="G133">
            <v>3.87</v>
          </cell>
          <cell r="H133">
            <v>3.1</v>
          </cell>
          <cell r="I133">
            <v>25.2</v>
          </cell>
          <cell r="J133">
            <v>145.5</v>
          </cell>
          <cell r="K133">
            <v>642</v>
          </cell>
        </row>
        <row r="134">
          <cell r="D134" t="str">
            <v>хлеб</v>
          </cell>
          <cell r="F134">
            <v>70</v>
          </cell>
          <cell r="K134" t="str">
            <v>стр. 134 стр. 122 стр. 50</v>
          </cell>
        </row>
        <row r="139">
          <cell r="D139" t="str">
            <v>итого</v>
          </cell>
          <cell r="F139">
            <v>470</v>
          </cell>
        </row>
        <row r="140">
          <cell r="B140">
            <v>4</v>
          </cell>
          <cell r="C140" t="str">
            <v>Завтрак 2</v>
          </cell>
          <cell r="D140" t="str">
            <v>фрукты</v>
          </cell>
          <cell r="K140" t="str">
            <v>стр.184</v>
          </cell>
        </row>
        <row r="141">
          <cell r="D141" t="str">
            <v>напиток</v>
          </cell>
          <cell r="E141" t="str">
            <v>сок фруктовый</v>
          </cell>
          <cell r="F141">
            <v>200</v>
          </cell>
          <cell r="K141" t="str">
            <v>стр. 216</v>
          </cell>
        </row>
        <row r="143">
          <cell r="D143" t="str">
            <v>итого</v>
          </cell>
        </row>
        <row r="144">
          <cell r="B144">
            <v>4</v>
          </cell>
          <cell r="C144" t="str">
            <v>Обед</v>
          </cell>
          <cell r="D144" t="str">
            <v>закуска</v>
          </cell>
          <cell r="F144">
            <v>100</v>
          </cell>
          <cell r="K144">
            <v>60</v>
          </cell>
        </row>
        <row r="145">
          <cell r="D145" t="str">
            <v>1 блюдо</v>
          </cell>
          <cell r="E145" t="str">
            <v>щи из щавеля со сметаной и гренками</v>
          </cell>
          <cell r="F145">
            <v>285</v>
          </cell>
          <cell r="G145">
            <v>2.5</v>
          </cell>
          <cell r="H145">
            <v>2.75</v>
          </cell>
          <cell r="I145">
            <v>13.5</v>
          </cell>
          <cell r="J145">
            <v>90</v>
          </cell>
          <cell r="K145">
            <v>110</v>
          </cell>
        </row>
        <row r="146">
          <cell r="D146" t="str">
            <v>2 блюдо</v>
          </cell>
          <cell r="E146" t="str">
            <v>птица тушеная в соусе</v>
          </cell>
          <cell r="F146">
            <v>140</v>
          </cell>
          <cell r="G146">
            <v>4.95</v>
          </cell>
          <cell r="H146">
            <v>6.39</v>
          </cell>
          <cell r="I146">
            <v>8.64</v>
          </cell>
          <cell r="J146">
            <v>112.5</v>
          </cell>
          <cell r="K146">
            <v>444</v>
          </cell>
        </row>
        <row r="147">
          <cell r="D147" t="str">
            <v>гарнир</v>
          </cell>
          <cell r="E147" t="str">
            <v>каша ячневая</v>
          </cell>
          <cell r="F147">
            <v>150</v>
          </cell>
          <cell r="G147">
            <v>6.57</v>
          </cell>
          <cell r="H147">
            <v>5.38</v>
          </cell>
          <cell r="I147">
            <v>38.299999999999997</v>
          </cell>
          <cell r="J147">
            <v>228.5</v>
          </cell>
          <cell r="K147" t="str">
            <v>таб.4</v>
          </cell>
        </row>
        <row r="148">
          <cell r="D148" t="str">
            <v>напиток</v>
          </cell>
          <cell r="E148" t="str">
            <v>напиток лимонный</v>
          </cell>
          <cell r="F148">
            <v>200</v>
          </cell>
          <cell r="G148">
            <v>0.2</v>
          </cell>
          <cell r="H148">
            <v>0.2</v>
          </cell>
          <cell r="I148">
            <v>27.2</v>
          </cell>
          <cell r="J148">
            <v>110</v>
          </cell>
          <cell r="K148">
            <v>585</v>
          </cell>
        </row>
        <row r="149">
          <cell r="D149" t="str">
            <v>хлеб бел.</v>
          </cell>
          <cell r="E149" t="str">
            <v>хлеб пшеничный</v>
          </cell>
          <cell r="F149">
            <v>50</v>
          </cell>
          <cell r="G149">
            <v>4.45</v>
          </cell>
          <cell r="H149">
            <v>1.6</v>
          </cell>
          <cell r="I149">
            <v>23.3</v>
          </cell>
          <cell r="J149">
            <v>133</v>
          </cell>
          <cell r="K149" t="str">
            <v>стр. 134</v>
          </cell>
        </row>
        <row r="150">
          <cell r="D150" t="str">
            <v>хлеб черн.</v>
          </cell>
          <cell r="E150" t="str">
            <v>хлеб бородинский</v>
          </cell>
          <cell r="F150">
            <v>40</v>
          </cell>
          <cell r="G150">
            <v>3.4</v>
          </cell>
          <cell r="H150">
            <v>1.26</v>
          </cell>
          <cell r="I150">
            <v>17</v>
          </cell>
          <cell r="J150">
            <v>103.6</v>
          </cell>
          <cell r="K150" t="str">
            <v>стр. 142</v>
          </cell>
        </row>
        <row r="153">
          <cell r="D153" t="str">
            <v>итого</v>
          </cell>
          <cell r="F153">
            <v>965</v>
          </cell>
          <cell r="G153">
            <v>27.259999999999998</v>
          </cell>
          <cell r="H153">
            <v>27.28</v>
          </cell>
          <cell r="I153">
            <v>134.18</v>
          </cell>
          <cell r="J153">
            <v>910.6</v>
          </cell>
        </row>
        <row r="154">
          <cell r="B154">
            <v>4</v>
          </cell>
          <cell r="C154" t="str">
            <v>Полдник</v>
          </cell>
          <cell r="D154" t="str">
            <v>булочное</v>
          </cell>
          <cell r="E154" t="str">
            <v>сушка челнок</v>
          </cell>
          <cell r="F154">
            <v>22</v>
          </cell>
          <cell r="G154">
            <v>2.2000000000000002</v>
          </cell>
          <cell r="H154">
            <v>2.0499999999999998</v>
          </cell>
          <cell r="I154">
            <v>1.7</v>
          </cell>
          <cell r="J154">
            <v>96.5</v>
          </cell>
          <cell r="K154">
            <v>136</v>
          </cell>
        </row>
        <row r="155">
          <cell r="D155" t="str">
            <v>напиток</v>
          </cell>
          <cell r="E155" t="str">
            <v>молоко кипячёное</v>
          </cell>
          <cell r="F155">
            <v>200</v>
          </cell>
          <cell r="G155">
            <v>5.8</v>
          </cell>
          <cell r="H155">
            <v>5</v>
          </cell>
          <cell r="I155">
            <v>9.6</v>
          </cell>
          <cell r="J155">
            <v>108</v>
          </cell>
          <cell r="K155">
            <v>644</v>
          </cell>
        </row>
        <row r="158">
          <cell r="D158" t="str">
            <v>итого</v>
          </cell>
          <cell r="F158">
            <v>222</v>
          </cell>
          <cell r="G158">
            <v>8</v>
          </cell>
          <cell r="H158">
            <v>7.05</v>
          </cell>
          <cell r="I158">
            <v>11.299999999999999</v>
          </cell>
          <cell r="J158">
            <v>204.5</v>
          </cell>
        </row>
        <row r="159">
          <cell r="B159">
            <v>4</v>
          </cell>
          <cell r="C159" t="str">
            <v>Ужин</v>
          </cell>
          <cell r="D159" t="str">
            <v>гор.блюдо</v>
          </cell>
          <cell r="E159" t="str">
            <v>картофель запеченный</v>
          </cell>
          <cell r="F159">
            <v>150</v>
          </cell>
          <cell r="G159">
            <v>3</v>
          </cell>
          <cell r="H159">
            <v>0.6</v>
          </cell>
          <cell r="I159">
            <v>23.7</v>
          </cell>
          <cell r="J159">
            <v>112.5</v>
          </cell>
          <cell r="K159">
            <v>471</v>
          </cell>
        </row>
        <row r="160">
          <cell r="D160" t="str">
            <v>гарнир</v>
          </cell>
          <cell r="E160" t="str">
            <v>филе сельди с луком</v>
          </cell>
          <cell r="F160">
            <v>110</v>
          </cell>
          <cell r="G160">
            <v>16</v>
          </cell>
          <cell r="H160">
            <v>17</v>
          </cell>
          <cell r="I160">
            <v>2</v>
          </cell>
          <cell r="J160">
            <v>212</v>
          </cell>
          <cell r="K160">
            <v>573</v>
          </cell>
        </row>
        <row r="161">
          <cell r="D161" t="str">
            <v>напиток</v>
          </cell>
          <cell r="E161" t="str">
            <v>кисель из яблок</v>
          </cell>
          <cell r="F161">
            <v>200</v>
          </cell>
          <cell r="G161">
            <v>0.2</v>
          </cell>
          <cell r="H161">
            <v>0.2</v>
          </cell>
          <cell r="I161">
            <v>47.4</v>
          </cell>
          <cell r="J161">
            <v>194</v>
          </cell>
          <cell r="K161">
            <v>593</v>
          </cell>
        </row>
        <row r="162">
          <cell r="D162" t="str">
            <v>закуска</v>
          </cell>
          <cell r="E162" t="str">
            <v>икра кабачковая с т.о</v>
          </cell>
          <cell r="F162">
            <v>60</v>
          </cell>
          <cell r="G162">
            <v>0.96</v>
          </cell>
          <cell r="H162">
            <v>3.78</v>
          </cell>
          <cell r="I162">
            <v>4.4400000000000004</v>
          </cell>
          <cell r="J162">
            <v>54.48</v>
          </cell>
          <cell r="K162" t="str">
            <v>стр.564</v>
          </cell>
        </row>
        <row r="163">
          <cell r="D163" t="str">
            <v>хлеб бел.</v>
          </cell>
          <cell r="E163" t="str">
            <v>хлеб пшеничный</v>
          </cell>
          <cell r="F163">
            <v>50</v>
          </cell>
          <cell r="G163">
            <v>4.45</v>
          </cell>
          <cell r="H163">
            <v>1.6</v>
          </cell>
          <cell r="I163">
            <v>23.3</v>
          </cell>
          <cell r="J163">
            <v>133</v>
          </cell>
          <cell r="K163" t="str">
            <v>стр. 134</v>
          </cell>
        </row>
        <row r="164">
          <cell r="D164" t="str">
            <v>хлеб черн.</v>
          </cell>
          <cell r="E164" t="str">
            <v>хлеб бородинский</v>
          </cell>
          <cell r="F164">
            <v>40</v>
          </cell>
          <cell r="G164">
            <v>3.4</v>
          </cell>
          <cell r="H164">
            <v>1.26</v>
          </cell>
          <cell r="I164">
            <v>17</v>
          </cell>
          <cell r="J164">
            <v>103.6</v>
          </cell>
          <cell r="K164" t="str">
            <v>стр. 142</v>
          </cell>
        </row>
        <row r="165">
          <cell r="D165" t="str">
            <v>итого</v>
          </cell>
          <cell r="F165">
            <v>610</v>
          </cell>
          <cell r="G165">
            <v>28.009999999999998</v>
          </cell>
          <cell r="H165">
            <v>24.440000000000005</v>
          </cell>
          <cell r="I165">
            <v>117.83999999999999</v>
          </cell>
          <cell r="J165">
            <v>809.58</v>
          </cell>
        </row>
        <row r="166">
          <cell r="B166">
            <v>4</v>
          </cell>
          <cell r="C166" t="str">
            <v>Ужин 2</v>
          </cell>
          <cell r="D166" t="str">
            <v>кисломол.</v>
          </cell>
          <cell r="E166" t="str">
            <v>ряженка</v>
          </cell>
          <cell r="F166">
            <v>150</v>
          </cell>
          <cell r="G166">
            <v>4.3099999999999996</v>
          </cell>
          <cell r="H166">
            <v>3.73</v>
          </cell>
          <cell r="I166">
            <v>6.3</v>
          </cell>
          <cell r="J166">
            <v>80.599999999999994</v>
          </cell>
          <cell r="K166">
            <v>645</v>
          </cell>
        </row>
        <row r="172">
          <cell r="D172" t="str">
            <v>итого</v>
          </cell>
          <cell r="F172">
            <v>150</v>
          </cell>
          <cell r="G172">
            <v>4.3099999999999996</v>
          </cell>
          <cell r="H172">
            <v>3.73</v>
          </cell>
          <cell r="I172">
            <v>6.3</v>
          </cell>
          <cell r="J172">
            <v>80.599999999999994</v>
          </cell>
        </row>
        <row r="173">
          <cell r="B173">
            <v>4</v>
          </cell>
          <cell r="C173" t="str">
            <v>Итого за день:</v>
          </cell>
          <cell r="F173">
            <v>2890</v>
          </cell>
          <cell r="G173">
            <v>113.04</v>
          </cell>
          <cell r="H173">
            <v>87.19</v>
          </cell>
          <cell r="I173">
            <v>437.33</v>
          </cell>
          <cell r="J173">
            <v>3093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topLeftCell="A37" zoomScaleNormal="100" workbookViewId="0">
      <selection activeCell="N9" sqref="N9"/>
    </sheetView>
  </sheetViews>
  <sheetFormatPr defaultRowHeight="14.4" x14ac:dyDescent="0.3"/>
  <cols>
    <col min="4" max="4" width="13" customWidth="1"/>
    <col min="5" max="5" width="27.44140625" customWidth="1"/>
    <col min="6" max="6" width="10.6640625" customWidth="1"/>
    <col min="7" max="7" width="8.109375" customWidth="1"/>
    <col min="8" max="8" width="8.6640625" customWidth="1"/>
    <col min="9" max="9" width="8.44140625" customWidth="1"/>
    <col min="10" max="11" width="10.33203125" customWidth="1"/>
  </cols>
  <sheetData>
    <row r="1" spans="1:16384" x14ac:dyDescent="0.3">
      <c r="A1" s="1" t="s">
        <v>0</v>
      </c>
      <c r="B1" s="2"/>
      <c r="C1" s="39" t="s">
        <v>24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 t="s">
        <v>6</v>
      </c>
      <c r="I2" s="41"/>
      <c r="J2" s="41"/>
      <c r="K2" s="41"/>
      <c r="L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4</v>
      </c>
      <c r="J3" s="9">
        <v>2024</v>
      </c>
      <c r="K3" s="1"/>
      <c r="L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6384" ht="33" customHeight="1" x14ac:dyDescent="0.3">
      <c r="A6" s="36">
        <v>4</v>
      </c>
      <c r="B6" s="19">
        <f>[1]Лист1!B132</f>
        <v>4</v>
      </c>
      <c r="C6" s="15" t="str">
        <f>[1]Лист1!C132</f>
        <v>Завтрак</v>
      </c>
      <c r="D6" s="44" t="str">
        <f>[1]Лист1!D132</f>
        <v>гор.блюдо</v>
      </c>
      <c r="E6" s="16" t="str">
        <f>[1]Лист1!E132</f>
        <v>запеканка творожная с молочным соусом</v>
      </c>
      <c r="F6" s="17">
        <f>[1]Лист1!F132</f>
        <v>200</v>
      </c>
      <c r="G6" s="17">
        <f>[1]Лист1!G132</f>
        <v>27.4</v>
      </c>
      <c r="H6" s="17">
        <f>[1]Лист1!H132</f>
        <v>8.9</v>
      </c>
      <c r="I6" s="17">
        <f>[1]Лист1!I132</f>
        <v>24.9</v>
      </c>
      <c r="J6" s="17">
        <f>[1]Лист1!J132</f>
        <v>249</v>
      </c>
      <c r="K6" s="18" t="str">
        <f>[1]Лист1!K132</f>
        <v>297/550</v>
      </c>
      <c r="L6" s="17">
        <v>53.68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4.799999999999997" customHeight="1" x14ac:dyDescent="0.3">
      <c r="A7" s="36"/>
      <c r="B7" s="19"/>
      <c r="C7" s="20"/>
      <c r="D7" s="45" t="str">
        <f>[1]Лист1!D133</f>
        <v>гор.напиток</v>
      </c>
      <c r="E7" s="21" t="str">
        <f>[1]Лист1!E133</f>
        <v>какао с молоком</v>
      </c>
      <c r="F7" s="22">
        <f>[1]Лист1!F133</f>
        <v>200</v>
      </c>
      <c r="G7" s="22">
        <f>[1]Лист1!G133</f>
        <v>3.87</v>
      </c>
      <c r="H7" s="22">
        <f>[1]Лист1!H133</f>
        <v>3.1</v>
      </c>
      <c r="I7" s="22">
        <f>[1]Лист1!I133</f>
        <v>25.2</v>
      </c>
      <c r="J7" s="22">
        <f>[1]Лист1!J133</f>
        <v>145.5</v>
      </c>
      <c r="K7" s="23">
        <f>[1]Лист1!K133</f>
        <v>642</v>
      </c>
      <c r="L7" s="22">
        <v>9.2799999999999994</v>
      </c>
    </row>
    <row r="8" spans="1:16384" ht="43.2" customHeight="1" x14ac:dyDescent="0.3">
      <c r="A8" s="36"/>
      <c r="B8" s="19"/>
      <c r="C8" s="20"/>
      <c r="D8" s="46" t="str">
        <f>[1]Лист1!D134</f>
        <v>хлеб</v>
      </c>
      <c r="E8" s="21" t="s">
        <v>26</v>
      </c>
      <c r="F8" s="22">
        <f>[1]Лист1!F134</f>
        <v>70</v>
      </c>
      <c r="G8" s="22">
        <v>3.85</v>
      </c>
      <c r="H8" s="22">
        <v>4</v>
      </c>
      <c r="I8" s="22">
        <v>24.65</v>
      </c>
      <c r="J8" s="22">
        <v>150.5</v>
      </c>
      <c r="K8" s="23" t="str">
        <f>[1]Лист1!K134</f>
        <v>стр. 134 стр. 122 стр. 50</v>
      </c>
      <c r="L8" s="22">
        <v>16.21</v>
      </c>
    </row>
    <row r="9" spans="1:16384" ht="16.8" customHeight="1" x14ac:dyDescent="0.3">
      <c r="A9" s="36"/>
      <c r="B9" s="19"/>
      <c r="C9" s="20"/>
      <c r="D9" s="46"/>
      <c r="E9" s="21"/>
      <c r="F9" s="22"/>
      <c r="G9" s="22"/>
      <c r="H9" s="22"/>
      <c r="I9" s="22"/>
      <c r="J9" s="22"/>
      <c r="K9" s="23"/>
      <c r="L9" s="22"/>
    </row>
    <row r="10" spans="1:16384" x14ac:dyDescent="0.3">
      <c r="A10" s="36"/>
      <c r="B10" s="19"/>
      <c r="C10" s="20"/>
      <c r="D10" s="46"/>
      <c r="E10" s="21"/>
      <c r="F10" s="22"/>
      <c r="G10" s="22"/>
      <c r="H10" s="22"/>
      <c r="I10" s="22"/>
      <c r="J10" s="22"/>
      <c r="K10" s="23"/>
      <c r="L10" s="22"/>
    </row>
    <row r="11" spans="1:16384" x14ac:dyDescent="0.3">
      <c r="A11" s="36"/>
      <c r="B11" s="19"/>
      <c r="C11" s="20"/>
      <c r="D11" s="45"/>
      <c r="E11" s="21"/>
      <c r="F11" s="22"/>
      <c r="G11" s="22"/>
      <c r="H11" s="22"/>
      <c r="I11" s="22"/>
      <c r="J11" s="22"/>
      <c r="K11" s="23"/>
      <c r="L11" s="22"/>
    </row>
    <row r="12" spans="1:16384" x14ac:dyDescent="0.3">
      <c r="A12" s="36"/>
      <c r="B12" s="19"/>
      <c r="C12" s="20"/>
      <c r="D12" s="45"/>
      <c r="E12" s="21"/>
      <c r="F12" s="22"/>
      <c r="G12" s="22"/>
      <c r="H12" s="22"/>
      <c r="I12" s="22"/>
      <c r="J12" s="22"/>
      <c r="K12" s="23"/>
      <c r="L12" s="22"/>
    </row>
    <row r="13" spans="1:16384" x14ac:dyDescent="0.3">
      <c r="A13" s="37"/>
      <c r="B13" s="24"/>
      <c r="C13" s="25"/>
      <c r="D13" s="47" t="str">
        <f>[1]Лист1!D139</f>
        <v>итого</v>
      </c>
      <c r="E13" s="26">
        <f>[1]Лист1!E139</f>
        <v>0</v>
      </c>
      <c r="F13" s="27">
        <f>[1]Лист1!F139</f>
        <v>470</v>
      </c>
      <c r="G13" s="27">
        <v>35.119999999999997</v>
      </c>
      <c r="H13" s="27">
        <v>16</v>
      </c>
      <c r="I13" s="27">
        <v>74.75</v>
      </c>
      <c r="J13" s="27">
        <v>590</v>
      </c>
      <c r="K13" s="28">
        <f>[1]Лист1!K139</f>
        <v>0</v>
      </c>
      <c r="L13" s="27">
        <f>L6+L7+L8</f>
        <v>79.17</v>
      </c>
    </row>
    <row r="14" spans="1:16384" ht="29.4" customHeight="1" x14ac:dyDescent="0.3">
      <c r="A14" s="29">
        <v>4</v>
      </c>
      <c r="B14" s="29">
        <f>[1]Лист1!B140</f>
        <v>4</v>
      </c>
      <c r="C14" s="30" t="str">
        <f>[1]Лист1!C140</f>
        <v>Завтрак 2</v>
      </c>
      <c r="D14" s="46" t="str">
        <f>[1]Лист1!D140</f>
        <v>фрукты</v>
      </c>
      <c r="E14" s="21" t="s">
        <v>25</v>
      </c>
      <c r="F14" s="22">
        <v>200</v>
      </c>
      <c r="G14" s="22">
        <v>1.6</v>
      </c>
      <c r="H14" s="22">
        <v>8</v>
      </c>
      <c r="I14" s="22">
        <v>16.2</v>
      </c>
      <c r="J14" s="22">
        <v>94</v>
      </c>
      <c r="K14" s="23" t="str">
        <f>[1]Лист1!K140</f>
        <v>стр.184</v>
      </c>
      <c r="L14" s="48">
        <v>48</v>
      </c>
    </row>
    <row r="15" spans="1:16384" ht="32.4" customHeight="1" x14ac:dyDescent="0.3">
      <c r="A15" s="36"/>
      <c r="B15" s="19"/>
      <c r="C15" s="20"/>
      <c r="D15" s="45" t="str">
        <f>[1]Лист1!D141</f>
        <v>напиток</v>
      </c>
      <c r="E15" s="21" t="str">
        <f>[1]Лист1!E141</f>
        <v>сок фруктовый</v>
      </c>
      <c r="F15" s="22">
        <f>[1]Лист1!F141</f>
        <v>200</v>
      </c>
      <c r="G15" s="22">
        <v>0.6</v>
      </c>
      <c r="H15" s="22">
        <v>0.4</v>
      </c>
      <c r="I15" s="22">
        <v>32.6</v>
      </c>
      <c r="J15" s="22">
        <v>140</v>
      </c>
      <c r="K15" s="23" t="str">
        <f>[1]Лист1!K141</f>
        <v>стр. 216</v>
      </c>
      <c r="L15" s="48">
        <v>24</v>
      </c>
    </row>
    <row r="16" spans="1:16384" x14ac:dyDescent="0.3">
      <c r="A16" s="36"/>
      <c r="B16" s="19"/>
      <c r="C16" s="20"/>
      <c r="D16" s="45"/>
      <c r="E16" s="21"/>
      <c r="F16" s="22"/>
      <c r="G16" s="22"/>
      <c r="H16" s="22"/>
      <c r="I16" s="22"/>
      <c r="J16" s="22"/>
      <c r="K16" s="23"/>
      <c r="L16" s="22"/>
    </row>
    <row r="17" spans="1:12" x14ac:dyDescent="0.3">
      <c r="A17" s="37"/>
      <c r="B17" s="24"/>
      <c r="C17" s="25"/>
      <c r="D17" s="47" t="str">
        <f>[1]Лист1!D143</f>
        <v>итого</v>
      </c>
      <c r="E17" s="26">
        <f>[1]Лист1!E143</f>
        <v>0</v>
      </c>
      <c r="F17" s="27">
        <v>400</v>
      </c>
      <c r="G17" s="27">
        <v>2.2000000000000002</v>
      </c>
      <c r="H17" s="27">
        <v>8.4</v>
      </c>
      <c r="I17" s="27">
        <v>48.8</v>
      </c>
      <c r="J17" s="27">
        <v>234</v>
      </c>
      <c r="K17" s="28">
        <f>[1]Лист1!K143</f>
        <v>0</v>
      </c>
      <c r="L17" s="49">
        <f>L14+L15</f>
        <v>72</v>
      </c>
    </row>
    <row r="18" spans="1:12" ht="36.6" customHeight="1" x14ac:dyDescent="0.3">
      <c r="A18" s="29">
        <v>4</v>
      </c>
      <c r="B18" s="29">
        <f>[1]Лист1!B144</f>
        <v>4</v>
      </c>
      <c r="C18" s="30" t="str">
        <f>[1]Лист1!C144</f>
        <v>Обед</v>
      </c>
      <c r="D18" s="46" t="str">
        <f>[1]Лист1!D144</f>
        <v>закуска</v>
      </c>
      <c r="E18" s="21" t="s">
        <v>27</v>
      </c>
      <c r="F18" s="22">
        <f>[1]Лист1!F144</f>
        <v>100</v>
      </c>
      <c r="G18" s="22">
        <v>0.8</v>
      </c>
      <c r="H18" s="22">
        <v>0.1</v>
      </c>
      <c r="I18" s="22">
        <v>2.5</v>
      </c>
      <c r="J18" s="22">
        <v>14</v>
      </c>
      <c r="K18" s="23">
        <f>[1]Лист1!K144</f>
        <v>60</v>
      </c>
      <c r="L18" s="48">
        <v>28</v>
      </c>
    </row>
    <row r="19" spans="1:12" ht="39" customHeight="1" x14ac:dyDescent="0.3">
      <c r="A19" s="36"/>
      <c r="B19" s="19"/>
      <c r="C19" s="20"/>
      <c r="D19" s="46" t="str">
        <f>[1]Лист1!D145</f>
        <v>1 блюдо</v>
      </c>
      <c r="E19" s="21" t="str">
        <f>[1]Лист1!E145</f>
        <v>щи из щавеля со сметаной и гренками</v>
      </c>
      <c r="F19" s="22">
        <f>[1]Лист1!F145</f>
        <v>285</v>
      </c>
      <c r="G19" s="22">
        <f>[1]Лист1!G145</f>
        <v>2.5</v>
      </c>
      <c r="H19" s="22">
        <f>[1]Лист1!H145</f>
        <v>2.75</v>
      </c>
      <c r="I19" s="22">
        <f>[1]Лист1!I145</f>
        <v>13.5</v>
      </c>
      <c r="J19" s="22">
        <f>[1]Лист1!J145</f>
        <v>90</v>
      </c>
      <c r="K19" s="31">
        <f>[1]Лист1!K145</f>
        <v>110</v>
      </c>
      <c r="L19" s="22">
        <v>30.47</v>
      </c>
    </row>
    <row r="20" spans="1:12" ht="34.200000000000003" customHeight="1" x14ac:dyDescent="0.3">
      <c r="A20" s="36"/>
      <c r="B20" s="19"/>
      <c r="C20" s="20"/>
      <c r="D20" s="46" t="str">
        <f>[1]Лист1!D146</f>
        <v>2 блюдо</v>
      </c>
      <c r="E20" s="21" t="str">
        <f>[1]Лист1!E146</f>
        <v>птица тушеная в соусе</v>
      </c>
      <c r="F20" s="22">
        <f>[1]Лист1!F146</f>
        <v>140</v>
      </c>
      <c r="G20" s="22">
        <f>[1]Лист1!G146</f>
        <v>4.95</v>
      </c>
      <c r="H20" s="22">
        <f>[1]Лист1!H146</f>
        <v>6.39</v>
      </c>
      <c r="I20" s="22">
        <f>[1]Лист1!I146</f>
        <v>8.64</v>
      </c>
      <c r="J20" s="22">
        <f>[1]Лист1!J146</f>
        <v>112.5</v>
      </c>
      <c r="K20" s="23">
        <f>[1]Лист1!K146</f>
        <v>444</v>
      </c>
      <c r="L20" s="22">
        <v>36.93</v>
      </c>
    </row>
    <row r="21" spans="1:12" ht="35.4" customHeight="1" x14ac:dyDescent="0.3">
      <c r="A21" s="36"/>
      <c r="B21" s="19"/>
      <c r="C21" s="20"/>
      <c r="D21" s="46" t="str">
        <f>[1]Лист1!D147</f>
        <v>гарнир</v>
      </c>
      <c r="E21" s="21" t="str">
        <f>[1]Лист1!E147</f>
        <v>каша ячневая</v>
      </c>
      <c r="F21" s="22">
        <f>[1]Лист1!F147</f>
        <v>150</v>
      </c>
      <c r="G21" s="22">
        <f>[1]Лист1!G147</f>
        <v>6.57</v>
      </c>
      <c r="H21" s="22">
        <f>[1]Лист1!H147</f>
        <v>5.38</v>
      </c>
      <c r="I21" s="22">
        <f>[1]Лист1!I147</f>
        <v>38.299999999999997</v>
      </c>
      <c r="J21" s="22">
        <f>[1]Лист1!J147</f>
        <v>228.5</v>
      </c>
      <c r="K21" s="23" t="str">
        <f>[1]Лист1!K147</f>
        <v>таб.4</v>
      </c>
      <c r="L21" s="22">
        <v>5.1100000000000003</v>
      </c>
    </row>
    <row r="22" spans="1:12" ht="33" customHeight="1" x14ac:dyDescent="0.3">
      <c r="A22" s="36"/>
      <c r="B22" s="19"/>
      <c r="C22" s="20"/>
      <c r="D22" s="46" t="str">
        <f>[1]Лист1!D148</f>
        <v>напиток</v>
      </c>
      <c r="E22" s="21" t="str">
        <f>[1]Лист1!E148</f>
        <v>напиток лимонный</v>
      </c>
      <c r="F22" s="22">
        <f>[1]Лист1!F148</f>
        <v>200</v>
      </c>
      <c r="G22" s="22">
        <f>[1]Лист1!G148</f>
        <v>0.2</v>
      </c>
      <c r="H22" s="22">
        <f>[1]Лист1!H148</f>
        <v>0.2</v>
      </c>
      <c r="I22" s="22">
        <f>[1]Лист1!I148</f>
        <v>27.2</v>
      </c>
      <c r="J22" s="22">
        <f>[1]Лист1!J148</f>
        <v>110</v>
      </c>
      <c r="K22" s="23">
        <f>[1]Лист1!K148</f>
        <v>585</v>
      </c>
      <c r="L22" s="22">
        <v>4.76</v>
      </c>
    </row>
    <row r="23" spans="1:12" ht="33.6" customHeight="1" x14ac:dyDescent="0.3">
      <c r="A23" s="36"/>
      <c r="B23" s="19"/>
      <c r="C23" s="20"/>
      <c r="D23" s="46" t="str">
        <f>[1]Лист1!D149</f>
        <v>хлеб бел.</v>
      </c>
      <c r="E23" s="21" t="str">
        <f>[1]Лист1!E149</f>
        <v>хлеб пшеничный</v>
      </c>
      <c r="F23" s="22">
        <f>[1]Лист1!F149</f>
        <v>50</v>
      </c>
      <c r="G23" s="22">
        <f>[1]Лист1!G149</f>
        <v>4.45</v>
      </c>
      <c r="H23" s="22">
        <f>[1]Лист1!H149</f>
        <v>1.6</v>
      </c>
      <c r="I23" s="22">
        <f>[1]Лист1!I149</f>
        <v>23.3</v>
      </c>
      <c r="J23" s="22">
        <f>[1]Лист1!J149</f>
        <v>133</v>
      </c>
      <c r="K23" s="23" t="str">
        <f>[1]Лист1!K149</f>
        <v>стр. 134</v>
      </c>
      <c r="L23" s="22">
        <v>3.01</v>
      </c>
    </row>
    <row r="24" spans="1:12" ht="32.4" customHeight="1" x14ac:dyDescent="0.3">
      <c r="A24" s="36"/>
      <c r="B24" s="19"/>
      <c r="C24" s="20"/>
      <c r="D24" s="46" t="str">
        <f>[1]Лист1!D150</f>
        <v>хлеб черн.</v>
      </c>
      <c r="E24" s="21" t="str">
        <f>[1]Лист1!E150</f>
        <v>хлеб бородинский</v>
      </c>
      <c r="F24" s="22">
        <f>[1]Лист1!F150</f>
        <v>40</v>
      </c>
      <c r="G24" s="22">
        <f>[1]Лист1!G150</f>
        <v>3.4</v>
      </c>
      <c r="H24" s="22">
        <f>[1]Лист1!H150</f>
        <v>1.26</v>
      </c>
      <c r="I24" s="22">
        <f>[1]Лист1!I150</f>
        <v>17</v>
      </c>
      <c r="J24" s="22">
        <f>[1]Лист1!J150</f>
        <v>103.6</v>
      </c>
      <c r="K24" s="23" t="str">
        <f>[1]Лист1!K150</f>
        <v>стр. 142</v>
      </c>
      <c r="L24" s="22">
        <v>2.3199999999999998</v>
      </c>
    </row>
    <row r="25" spans="1:12" x14ac:dyDescent="0.3">
      <c r="A25" s="36"/>
      <c r="B25" s="19"/>
      <c r="C25" s="20"/>
      <c r="D25" s="45"/>
      <c r="E25" s="21"/>
      <c r="F25" s="22"/>
      <c r="G25" s="22"/>
      <c r="H25" s="22"/>
      <c r="I25" s="22"/>
      <c r="J25" s="22"/>
      <c r="K25" s="23"/>
      <c r="L25" s="22"/>
    </row>
    <row r="26" spans="1:12" x14ac:dyDescent="0.3">
      <c r="A26" s="36"/>
      <c r="B26" s="19"/>
      <c r="C26" s="20"/>
      <c r="D26" s="45"/>
      <c r="E26" s="21"/>
      <c r="F26" s="22"/>
      <c r="G26" s="22"/>
      <c r="H26" s="22"/>
      <c r="I26" s="22"/>
      <c r="J26" s="22"/>
      <c r="K26" s="23"/>
      <c r="L26" s="22"/>
    </row>
    <row r="27" spans="1:12" x14ac:dyDescent="0.3">
      <c r="A27" s="37"/>
      <c r="B27" s="24"/>
      <c r="C27" s="25"/>
      <c r="D27" s="47" t="str">
        <f>[1]Лист1!D153</f>
        <v>итого</v>
      </c>
      <c r="E27" s="26">
        <f>[1]Лист1!E153</f>
        <v>0</v>
      </c>
      <c r="F27" s="27">
        <f>[1]Лист1!F153</f>
        <v>965</v>
      </c>
      <c r="G27" s="27">
        <f>[1]Лист1!G153</f>
        <v>27.259999999999998</v>
      </c>
      <c r="H27" s="27">
        <f>[1]Лист1!H153</f>
        <v>27.28</v>
      </c>
      <c r="I27" s="27">
        <f>[1]Лист1!I153</f>
        <v>134.18</v>
      </c>
      <c r="J27" s="27">
        <f>[1]Лист1!J153</f>
        <v>910.6</v>
      </c>
      <c r="K27" s="28">
        <f>[1]Лист1!K153</f>
        <v>0</v>
      </c>
      <c r="L27" s="49">
        <f>L18+L19+L20+L21+L22+L23+L24</f>
        <v>110.60000000000001</v>
      </c>
    </row>
    <row r="28" spans="1:12" ht="31.2" customHeight="1" x14ac:dyDescent="0.3">
      <c r="A28" s="29">
        <v>4</v>
      </c>
      <c r="B28" s="29">
        <f>[1]Лист1!B154</f>
        <v>4</v>
      </c>
      <c r="C28" s="30" t="str">
        <f>[1]Лист1!C154</f>
        <v>Полдник</v>
      </c>
      <c r="D28" s="46" t="str">
        <f>[1]Лист1!D154</f>
        <v>булочное</v>
      </c>
      <c r="E28" s="21" t="str">
        <f>[1]Лист1!E154</f>
        <v>сушка челнок</v>
      </c>
      <c r="F28" s="22">
        <f>[1]Лист1!F154</f>
        <v>22</v>
      </c>
      <c r="G28" s="22">
        <f>[1]Лист1!G154</f>
        <v>2.2000000000000002</v>
      </c>
      <c r="H28" s="22">
        <f>[1]Лист1!H154</f>
        <v>2.0499999999999998</v>
      </c>
      <c r="I28" s="22">
        <f>[1]Лист1!I154</f>
        <v>1.7</v>
      </c>
      <c r="J28" s="22">
        <f>[1]Лист1!J154</f>
        <v>96.5</v>
      </c>
      <c r="K28" s="23">
        <f>[1]Лист1!K154</f>
        <v>136</v>
      </c>
      <c r="L28" s="22">
        <v>5.28</v>
      </c>
    </row>
    <row r="29" spans="1:12" ht="35.4" customHeight="1" x14ac:dyDescent="0.3">
      <c r="A29" s="36"/>
      <c r="B29" s="19"/>
      <c r="C29" s="20"/>
      <c r="D29" s="46" t="str">
        <f>[1]Лист1!D155</f>
        <v>напиток</v>
      </c>
      <c r="E29" s="21" t="str">
        <f>[1]Лист1!E155</f>
        <v>молоко кипячёное</v>
      </c>
      <c r="F29" s="22">
        <f>[1]Лист1!F155</f>
        <v>200</v>
      </c>
      <c r="G29" s="22">
        <f>[1]Лист1!G155</f>
        <v>5.8</v>
      </c>
      <c r="H29" s="22">
        <f>[1]Лист1!H155</f>
        <v>5</v>
      </c>
      <c r="I29" s="22">
        <f>[1]Лист1!I155</f>
        <v>9.6</v>
      </c>
      <c r="J29" s="22">
        <f>[1]Лист1!J155</f>
        <v>108</v>
      </c>
      <c r="K29" s="23">
        <f>[1]Лист1!K155</f>
        <v>644</v>
      </c>
      <c r="L29" s="22">
        <v>12.45</v>
      </c>
    </row>
    <row r="30" spans="1:12" x14ac:dyDescent="0.3">
      <c r="A30" s="36"/>
      <c r="B30" s="19"/>
      <c r="C30" s="20"/>
      <c r="D30" s="45"/>
      <c r="E30" s="21"/>
      <c r="F30" s="22"/>
      <c r="G30" s="22"/>
      <c r="H30" s="22"/>
      <c r="I30" s="22"/>
      <c r="J30" s="22"/>
      <c r="K30" s="23"/>
      <c r="L30" s="22"/>
    </row>
    <row r="31" spans="1:12" x14ac:dyDescent="0.3">
      <c r="A31" s="36"/>
      <c r="B31" s="19"/>
      <c r="C31" s="20"/>
      <c r="D31" s="45"/>
      <c r="E31" s="21"/>
      <c r="F31" s="22"/>
      <c r="G31" s="22"/>
      <c r="H31" s="22"/>
      <c r="I31" s="22"/>
      <c r="J31" s="22"/>
      <c r="K31" s="23"/>
      <c r="L31" s="22"/>
    </row>
    <row r="32" spans="1:12" x14ac:dyDescent="0.3">
      <c r="A32" s="37"/>
      <c r="B32" s="24"/>
      <c r="C32" s="25"/>
      <c r="D32" s="47" t="str">
        <f>[1]Лист1!D158</f>
        <v>итого</v>
      </c>
      <c r="E32" s="26">
        <f>[1]Лист1!E158</f>
        <v>0</v>
      </c>
      <c r="F32" s="27">
        <f>[1]Лист1!F158</f>
        <v>222</v>
      </c>
      <c r="G32" s="27">
        <f>[1]Лист1!G158</f>
        <v>8</v>
      </c>
      <c r="H32" s="27">
        <f>[1]Лист1!H158</f>
        <v>7.05</v>
      </c>
      <c r="I32" s="27">
        <f>[1]Лист1!I158</f>
        <v>11.299999999999999</v>
      </c>
      <c r="J32" s="27">
        <f>[1]Лист1!J158</f>
        <v>204.5</v>
      </c>
      <c r="K32" s="28">
        <f>[1]Лист1!K158</f>
        <v>0</v>
      </c>
      <c r="L32" s="27">
        <f>L28+L29</f>
        <v>17.73</v>
      </c>
    </row>
    <row r="33" spans="1:12" ht="32.4" customHeight="1" x14ac:dyDescent="0.3">
      <c r="A33" s="29">
        <v>4</v>
      </c>
      <c r="B33" s="29">
        <f>[1]Лист1!B159</f>
        <v>4</v>
      </c>
      <c r="C33" s="30" t="str">
        <f>[1]Лист1!C159</f>
        <v>Ужин</v>
      </c>
      <c r="D33" s="46" t="str">
        <f>[1]Лист1!D159</f>
        <v>гор.блюдо</v>
      </c>
      <c r="E33" s="21" t="str">
        <f>[1]Лист1!E159</f>
        <v>картофель запеченный</v>
      </c>
      <c r="F33" s="22">
        <f>[1]Лист1!F159</f>
        <v>150</v>
      </c>
      <c r="G33" s="22">
        <f>[1]Лист1!G159</f>
        <v>3</v>
      </c>
      <c r="H33" s="22">
        <f>[1]Лист1!H159</f>
        <v>0.6</v>
      </c>
      <c r="I33" s="22">
        <f>[1]Лист1!I159</f>
        <v>23.7</v>
      </c>
      <c r="J33" s="22">
        <f>[1]Лист1!J159</f>
        <v>112.5</v>
      </c>
      <c r="K33" s="23">
        <f>[1]Лист1!K159</f>
        <v>471</v>
      </c>
      <c r="L33" s="22">
        <v>21.64</v>
      </c>
    </row>
    <row r="34" spans="1:12" ht="29.4" customHeight="1" x14ac:dyDescent="0.3">
      <c r="A34" s="36"/>
      <c r="B34" s="19"/>
      <c r="C34" s="20"/>
      <c r="D34" s="46" t="str">
        <f>[1]Лист1!D160</f>
        <v>гарнир</v>
      </c>
      <c r="E34" s="21" t="str">
        <f>[1]Лист1!E160</f>
        <v>филе сельди с луком</v>
      </c>
      <c r="F34" s="22">
        <f>[1]Лист1!F160</f>
        <v>110</v>
      </c>
      <c r="G34" s="22">
        <f>[1]Лист1!G160</f>
        <v>16</v>
      </c>
      <c r="H34" s="22">
        <f>[1]Лист1!H160</f>
        <v>17</v>
      </c>
      <c r="I34" s="22">
        <f>[1]Лист1!I160</f>
        <v>2</v>
      </c>
      <c r="J34" s="22">
        <f>[1]Лист1!J160</f>
        <v>212</v>
      </c>
      <c r="K34" s="23">
        <f>[1]Лист1!K160</f>
        <v>573</v>
      </c>
      <c r="L34" s="22">
        <v>40.18</v>
      </c>
    </row>
    <row r="35" spans="1:12" ht="28.8" customHeight="1" x14ac:dyDescent="0.3">
      <c r="A35" s="36"/>
      <c r="B35" s="19"/>
      <c r="C35" s="20"/>
      <c r="D35" s="46" t="str">
        <f>[1]Лист1!D161</f>
        <v>напиток</v>
      </c>
      <c r="E35" s="21" t="str">
        <f>[1]Лист1!E161</f>
        <v>кисель из яблок</v>
      </c>
      <c r="F35" s="22">
        <f>[1]Лист1!F161</f>
        <v>200</v>
      </c>
      <c r="G35" s="22">
        <f>[1]Лист1!G161</f>
        <v>0.2</v>
      </c>
      <c r="H35" s="22">
        <f>[1]Лист1!H161</f>
        <v>0.2</v>
      </c>
      <c r="I35" s="22">
        <f>[1]Лист1!I161</f>
        <v>47.4</v>
      </c>
      <c r="J35" s="22">
        <f>[1]Лист1!J161</f>
        <v>194</v>
      </c>
      <c r="K35" s="23">
        <f>[1]Лист1!K161</f>
        <v>593</v>
      </c>
      <c r="L35" s="22">
        <v>8.89</v>
      </c>
    </row>
    <row r="36" spans="1:12" ht="30.6" customHeight="1" x14ac:dyDescent="0.3">
      <c r="A36" s="36"/>
      <c r="B36" s="19"/>
      <c r="C36" s="20"/>
      <c r="D36" s="46" t="str">
        <f>[1]Лист1!D162</f>
        <v>закуска</v>
      </c>
      <c r="E36" s="21" t="str">
        <f>[1]Лист1!E162</f>
        <v>икра кабачковая с т.о</v>
      </c>
      <c r="F36" s="22">
        <f>[1]Лист1!F162</f>
        <v>60</v>
      </c>
      <c r="G36" s="22">
        <f>[1]Лист1!G162</f>
        <v>0.96</v>
      </c>
      <c r="H36" s="22">
        <f>[1]Лист1!H162</f>
        <v>3.78</v>
      </c>
      <c r="I36" s="22">
        <f>[1]Лист1!I162</f>
        <v>4.4400000000000004</v>
      </c>
      <c r="J36" s="22">
        <f>[1]Лист1!J162</f>
        <v>54.48</v>
      </c>
      <c r="K36" s="23" t="str">
        <f>[1]Лист1!K162</f>
        <v>стр.564</v>
      </c>
      <c r="L36" s="48">
        <v>7.8</v>
      </c>
    </row>
    <row r="37" spans="1:12" ht="33" customHeight="1" x14ac:dyDescent="0.3">
      <c r="A37" s="36"/>
      <c r="B37" s="19"/>
      <c r="C37" s="20"/>
      <c r="D37" s="46" t="str">
        <f>[1]Лист1!D163</f>
        <v>хлеб бел.</v>
      </c>
      <c r="E37" s="21" t="str">
        <f>[1]Лист1!E163</f>
        <v>хлеб пшеничный</v>
      </c>
      <c r="F37" s="22">
        <f>[1]Лист1!F163</f>
        <v>50</v>
      </c>
      <c r="G37" s="22">
        <f>[1]Лист1!G163</f>
        <v>4.45</v>
      </c>
      <c r="H37" s="22">
        <f>[1]Лист1!H163</f>
        <v>1.6</v>
      </c>
      <c r="I37" s="22">
        <f>[1]Лист1!I163</f>
        <v>23.3</v>
      </c>
      <c r="J37" s="22">
        <f>[1]Лист1!J163</f>
        <v>133</v>
      </c>
      <c r="K37" s="23" t="str">
        <f>[1]Лист1!K163</f>
        <v>стр. 134</v>
      </c>
      <c r="L37" s="22">
        <v>3.01</v>
      </c>
    </row>
    <row r="38" spans="1:12" ht="29.4" customHeight="1" x14ac:dyDescent="0.3">
      <c r="A38" s="36"/>
      <c r="B38" s="19"/>
      <c r="C38" s="20"/>
      <c r="D38" s="45" t="str">
        <f>[1]Лист1!D164</f>
        <v>хлеб черн.</v>
      </c>
      <c r="E38" s="21" t="str">
        <f>[1]Лист1!E164</f>
        <v>хлеб бородинский</v>
      </c>
      <c r="F38" s="22">
        <f>[1]Лист1!F164</f>
        <v>40</v>
      </c>
      <c r="G38" s="22">
        <f>[1]Лист1!G164</f>
        <v>3.4</v>
      </c>
      <c r="H38" s="22">
        <f>[1]Лист1!H164</f>
        <v>1.26</v>
      </c>
      <c r="I38" s="22">
        <f>[1]Лист1!I164</f>
        <v>17</v>
      </c>
      <c r="J38" s="22">
        <f>[1]Лист1!J164</f>
        <v>103.6</v>
      </c>
      <c r="K38" s="23" t="str">
        <f>[1]Лист1!K164</f>
        <v>стр. 142</v>
      </c>
      <c r="L38" s="22">
        <v>2.3199999999999998</v>
      </c>
    </row>
    <row r="39" spans="1:12" x14ac:dyDescent="0.3">
      <c r="A39" s="37"/>
      <c r="B39" s="24"/>
      <c r="C39" s="25"/>
      <c r="D39" s="47" t="str">
        <f>[1]Лист1!D165</f>
        <v>итого</v>
      </c>
      <c r="E39" s="26">
        <f>[1]Лист1!E165</f>
        <v>0</v>
      </c>
      <c r="F39" s="27">
        <f>[1]Лист1!F165</f>
        <v>610</v>
      </c>
      <c r="G39" s="27">
        <f>[1]Лист1!G165</f>
        <v>28.009999999999998</v>
      </c>
      <c r="H39" s="27">
        <f>[1]Лист1!H165</f>
        <v>24.440000000000005</v>
      </c>
      <c r="I39" s="27">
        <f>[1]Лист1!I165</f>
        <v>117.83999999999999</v>
      </c>
      <c r="J39" s="27">
        <f>[1]Лист1!J165</f>
        <v>809.58</v>
      </c>
      <c r="K39" s="28">
        <f>[1]Лист1!K165</f>
        <v>0</v>
      </c>
      <c r="L39" s="49">
        <f>L33+L34+L35+L36+L37+L38</f>
        <v>83.84</v>
      </c>
    </row>
    <row r="40" spans="1:12" ht="25.8" customHeight="1" x14ac:dyDescent="0.3">
      <c r="A40" s="29">
        <v>4</v>
      </c>
      <c r="B40" s="29">
        <f>[1]Лист1!B166</f>
        <v>4</v>
      </c>
      <c r="C40" s="30" t="str">
        <f>[1]Лист1!C166</f>
        <v>Ужин 2</v>
      </c>
      <c r="D40" s="46" t="str">
        <f>[1]Лист1!D166</f>
        <v>кисломол.</v>
      </c>
      <c r="E40" s="21" t="str">
        <f>[1]Лист1!E166</f>
        <v>ряженка</v>
      </c>
      <c r="F40" s="22">
        <f>[1]Лист1!F166</f>
        <v>150</v>
      </c>
      <c r="G40" s="22">
        <f>[1]Лист1!G166</f>
        <v>4.3099999999999996</v>
      </c>
      <c r="H40" s="22">
        <f>[1]Лист1!H166</f>
        <v>3.73</v>
      </c>
      <c r="I40" s="22">
        <f>[1]Лист1!I166</f>
        <v>6.3</v>
      </c>
      <c r="J40" s="22">
        <f>[1]Лист1!J166</f>
        <v>80.599999999999994</v>
      </c>
      <c r="K40" s="23">
        <f>[1]Лист1!K166</f>
        <v>645</v>
      </c>
      <c r="L40" s="22">
        <v>20.86</v>
      </c>
    </row>
    <row r="41" spans="1:12" x14ac:dyDescent="0.3">
      <c r="A41" s="36"/>
      <c r="B41" s="19"/>
      <c r="C41" s="20"/>
      <c r="D41" s="46"/>
      <c r="E41" s="21"/>
      <c r="F41" s="22"/>
      <c r="G41" s="22"/>
      <c r="H41" s="22"/>
      <c r="I41" s="22"/>
      <c r="J41" s="22"/>
      <c r="K41" s="23"/>
      <c r="L41" s="22"/>
    </row>
    <row r="42" spans="1:12" ht="15" customHeight="1" x14ac:dyDescent="0.3">
      <c r="A42" s="36"/>
      <c r="B42" s="19"/>
      <c r="C42" s="20"/>
      <c r="D42" s="46"/>
      <c r="E42" s="21"/>
      <c r="F42" s="22"/>
      <c r="G42" s="22"/>
      <c r="H42" s="22"/>
      <c r="I42" s="22"/>
      <c r="J42" s="22"/>
      <c r="K42" s="23"/>
      <c r="L42" s="22"/>
    </row>
    <row r="43" spans="1:12" x14ac:dyDescent="0.3">
      <c r="A43" s="36"/>
      <c r="B43" s="19"/>
      <c r="C43" s="20"/>
      <c r="D43" s="46"/>
      <c r="E43" s="21"/>
      <c r="F43" s="22"/>
      <c r="G43" s="22"/>
      <c r="H43" s="22"/>
      <c r="I43" s="22"/>
      <c r="J43" s="22"/>
      <c r="K43" s="23"/>
      <c r="L43" s="22"/>
    </row>
    <row r="44" spans="1:12" x14ac:dyDescent="0.3">
      <c r="A44" s="36"/>
      <c r="B44" s="19"/>
      <c r="C44" s="20"/>
      <c r="D44" s="45"/>
      <c r="E44" s="21"/>
      <c r="F44" s="22"/>
      <c r="G44" s="22"/>
      <c r="H44" s="22"/>
      <c r="I44" s="22"/>
      <c r="J44" s="22"/>
      <c r="K44" s="23"/>
      <c r="L44" s="22"/>
    </row>
    <row r="45" spans="1:12" x14ac:dyDescent="0.3">
      <c r="A45" s="36"/>
      <c r="B45" s="19"/>
      <c r="C45" s="20"/>
      <c r="D45" s="45"/>
      <c r="E45" s="21"/>
      <c r="F45" s="22"/>
      <c r="G45" s="22"/>
      <c r="H45" s="22"/>
      <c r="I45" s="22"/>
      <c r="J45" s="22"/>
      <c r="K45" s="23"/>
      <c r="L45" s="22"/>
    </row>
    <row r="46" spans="1:12" x14ac:dyDescent="0.3">
      <c r="A46" s="37"/>
      <c r="B46" s="24"/>
      <c r="C46" s="25"/>
      <c r="D46" s="32" t="str">
        <f>[1]Лист1!D172</f>
        <v>итого</v>
      </c>
      <c r="E46" s="26">
        <f>[1]Лист1!E172</f>
        <v>0</v>
      </c>
      <c r="F46" s="27">
        <f>[1]Лист1!F172</f>
        <v>150</v>
      </c>
      <c r="G46" s="27">
        <f>[1]Лист1!G172</f>
        <v>4.3099999999999996</v>
      </c>
      <c r="H46" s="27">
        <f>[1]Лист1!H172</f>
        <v>3.73</v>
      </c>
      <c r="I46" s="27">
        <f>[1]Лист1!I172</f>
        <v>6.3</v>
      </c>
      <c r="J46" s="27">
        <f>[1]Лист1!J172</f>
        <v>80.599999999999994</v>
      </c>
      <c r="K46" s="28">
        <f>[1]Лист1!K172</f>
        <v>0</v>
      </c>
      <c r="L46" s="27">
        <f>L40</f>
        <v>20.86</v>
      </c>
    </row>
    <row r="47" spans="1:12" ht="15" customHeight="1" thickBot="1" x14ac:dyDescent="0.35">
      <c r="A47" s="38">
        <v>4</v>
      </c>
      <c r="B47" s="38">
        <f>[1]Лист1!B173</f>
        <v>4</v>
      </c>
      <c r="C47" s="42" t="str">
        <f>[1]Лист1!C173</f>
        <v>Итого за день:</v>
      </c>
      <c r="D47" s="43"/>
      <c r="E47" s="33">
        <f>[1]Лист1!E173</f>
        <v>0</v>
      </c>
      <c r="F47" s="34">
        <f>[1]Лист1!F173</f>
        <v>2890</v>
      </c>
      <c r="G47" s="34">
        <f>[1]Лист1!G173</f>
        <v>113.04</v>
      </c>
      <c r="H47" s="34">
        <f>[1]Лист1!H173</f>
        <v>87.19</v>
      </c>
      <c r="I47" s="34">
        <f>[1]Лист1!I173</f>
        <v>437.33</v>
      </c>
      <c r="J47" s="34">
        <f>[1]Лист1!J173</f>
        <v>3093</v>
      </c>
      <c r="K47" s="35">
        <f>[1]Лист1!K173</f>
        <v>0</v>
      </c>
      <c r="L47" s="50">
        <f>L46+L39+L32+L27+L17+L13</f>
        <v>384.20000000000005</v>
      </c>
    </row>
  </sheetData>
  <mergeCells count="4">
    <mergeCell ref="C1:E1"/>
    <mergeCell ref="H1:K1"/>
    <mergeCell ref="H2:K2"/>
    <mergeCell ref="C47:D47"/>
  </mergeCells>
  <pageMargins left="0.25" right="0.25" top="0.75" bottom="0.75" header="0.3" footer="0.3"/>
  <pageSetup paperSize="9" scale="65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2024-04-24T12:47:23Z</dcterms:modified>
</cp:coreProperties>
</file>