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D9" i="1" l="1"/>
  <c r="E9" i="1"/>
  <c r="F9" i="1"/>
  <c r="G9" i="1"/>
  <c r="H9" i="1"/>
  <c r="I9" i="1"/>
  <c r="J9" i="1"/>
  <c r="K9" i="1"/>
  <c r="B6" i="1" l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13" i="1"/>
  <c r="E13" i="1"/>
  <c r="F13" i="1"/>
  <c r="G13" i="1"/>
  <c r="H13" i="1"/>
  <c r="I13" i="1"/>
  <c r="J13" i="1"/>
  <c r="K13" i="1"/>
  <c r="B14" i="1"/>
  <c r="C14" i="1"/>
  <c r="D14" i="1"/>
  <c r="E14" i="1"/>
  <c r="G14" i="1"/>
  <c r="H14" i="1"/>
  <c r="I14" i="1"/>
  <c r="J14" i="1"/>
  <c r="K14" i="1"/>
  <c r="D17" i="1"/>
  <c r="E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K38" i="1"/>
  <c r="D39" i="1"/>
  <c r="E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G47" i="1"/>
  <c r="H47" i="1"/>
  <c r="I47" i="1"/>
  <c r="J47" i="1"/>
  <c r="K47" i="1"/>
  <c r="AG6" i="1" l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<sst xmlns="http://schemas.openxmlformats.org/spreadsheetml/2006/main" count="27" uniqueCount="27">
  <si>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</si>
  <si>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</si>
  <si>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</si>
  <si>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</si>
  <si>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</si>
  <si>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</si>
  <si>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</si>
  <si>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</si>
  <si>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</si>
  <si>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</si>
  <si>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</si>
  <si>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</si>
  <si>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</si>
  <si>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</si>
  <si>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</si>
  <si>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</si>
  <si>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</si>
  <si>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</si>
  <si>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</si>
  <si>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</si>
  <si>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</si>
  <si>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</si>
  <si>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</si>
  <si>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</si>
  <si>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</si>
  <si>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закуска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</si>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</sst>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22-04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  <row r="90">
          <cell r="B90">
            <v>3</v>
          </cell>
          <cell r="C90" t="str">
            <v>Завтрак</v>
          </cell>
          <cell r="D90" t="str">
            <v>гор.блюдо</v>
          </cell>
          <cell r="E90" t="str">
            <v>суп молочный манный</v>
          </cell>
          <cell r="F90">
            <v>200</v>
          </cell>
          <cell r="G90">
            <v>3.6</v>
          </cell>
          <cell r="H90">
            <v>3.76</v>
          </cell>
          <cell r="I90">
            <v>14.56</v>
          </cell>
          <cell r="J90">
            <v>108</v>
          </cell>
          <cell r="K90">
            <v>162</v>
          </cell>
        </row>
        <row r="91">
          <cell r="D91" t="str">
            <v xml:space="preserve">гор.напиток </v>
          </cell>
          <cell r="E91" t="str">
            <v>чай с лимоном</v>
          </cell>
          <cell r="F91">
            <v>207</v>
          </cell>
          <cell r="G91">
            <v>0.2</v>
          </cell>
          <cell r="I91">
            <v>13.6</v>
          </cell>
          <cell r="J91">
            <v>56</v>
          </cell>
          <cell r="K91">
            <v>629</v>
          </cell>
        </row>
        <row r="92">
          <cell r="D92" t="str">
            <v>закуска</v>
          </cell>
          <cell r="E92" t="str">
            <v>яйцо варёное</v>
          </cell>
          <cell r="F92" t="str">
            <v>1 штука</v>
          </cell>
          <cell r="G92">
            <v>5.0999999999999996</v>
          </cell>
          <cell r="H92">
            <v>4.5999999999999996</v>
          </cell>
          <cell r="I92">
            <v>0.3</v>
          </cell>
          <cell r="J92">
            <v>63</v>
          </cell>
          <cell r="K92" t="str">
            <v>стр. 58</v>
          </cell>
        </row>
        <row r="97">
          <cell r="D97" t="str">
            <v>итого</v>
          </cell>
          <cell r="F97">
            <v>477</v>
          </cell>
          <cell r="G97">
            <v>16.05</v>
          </cell>
          <cell r="H97">
            <v>16.59</v>
          </cell>
          <cell r="I97">
            <v>53.41</v>
          </cell>
          <cell r="J97">
            <v>431.1</v>
          </cell>
        </row>
        <row r="98">
          <cell r="B98">
            <v>3</v>
          </cell>
          <cell r="C98" t="str">
            <v>Завтрак 2</v>
          </cell>
          <cell r="D98" t="str">
            <v>фрукты</v>
          </cell>
          <cell r="E98" t="str">
            <v>яблоко</v>
          </cell>
          <cell r="G98">
            <v>0.7</v>
          </cell>
          <cell r="H98">
            <v>0.7</v>
          </cell>
          <cell r="I98">
            <v>17.600000000000001</v>
          </cell>
          <cell r="J98">
            <v>84.6</v>
          </cell>
          <cell r="K98" t="str">
            <v>стр.184</v>
          </cell>
        </row>
        <row r="101">
          <cell r="D101" t="str">
            <v>итого</v>
          </cell>
          <cell r="G101">
            <v>0.7</v>
          </cell>
          <cell r="H101">
            <v>0.7</v>
          </cell>
          <cell r="I101">
            <v>17.600000000000001</v>
          </cell>
          <cell r="J101">
            <v>84.6</v>
          </cell>
        </row>
        <row r="102">
          <cell r="B102">
            <v>3</v>
          </cell>
          <cell r="C102" t="str">
            <v>Обед</v>
          </cell>
          <cell r="D102" t="str">
            <v>закуска</v>
          </cell>
          <cell r="E102" t="str">
            <v>икра свекольная</v>
          </cell>
          <cell r="F102">
            <v>60</v>
          </cell>
          <cell r="G102">
            <v>1.38</v>
          </cell>
          <cell r="H102">
            <v>4.08</v>
          </cell>
          <cell r="I102">
            <v>7.02</v>
          </cell>
          <cell r="J102">
            <v>71.400000000000006</v>
          </cell>
          <cell r="K102" t="str">
            <v>стр.562</v>
          </cell>
        </row>
        <row r="103">
          <cell r="D103" t="str">
            <v>1 блюдо</v>
          </cell>
          <cell r="E103" t="str">
            <v>суп-лапша на куринном бульоне</v>
          </cell>
          <cell r="F103">
            <v>275</v>
          </cell>
          <cell r="G103">
            <v>11.02</v>
          </cell>
          <cell r="H103">
            <v>7.3</v>
          </cell>
          <cell r="I103">
            <v>42</v>
          </cell>
          <cell r="J103">
            <v>245</v>
          </cell>
          <cell r="K103" t="str">
            <v>169/439</v>
          </cell>
        </row>
        <row r="104">
          <cell r="D104" t="str">
            <v>2 блюдо</v>
          </cell>
          <cell r="E104" t="str">
            <v>птица отварная</v>
          </cell>
          <cell r="F104">
            <v>90</v>
          </cell>
          <cell r="G104">
            <v>18.989999999999998</v>
          </cell>
          <cell r="H104">
            <v>12.24</v>
          </cell>
          <cell r="J104">
            <v>189.9</v>
          </cell>
          <cell r="K104">
            <v>439</v>
          </cell>
        </row>
        <row r="105">
          <cell r="D105" t="str">
            <v>гарнир</v>
          </cell>
          <cell r="E105" t="str">
            <v>рис припущенный</v>
          </cell>
          <cell r="F105">
            <v>150</v>
          </cell>
          <cell r="G105">
            <v>3.58</v>
          </cell>
          <cell r="H105">
            <v>5.23</v>
          </cell>
          <cell r="I105">
            <v>38.51</v>
          </cell>
          <cell r="J105">
            <v>215</v>
          </cell>
          <cell r="K105">
            <v>466</v>
          </cell>
        </row>
        <row r="106">
          <cell r="D106" t="str">
            <v>напиток</v>
          </cell>
          <cell r="E106" t="str">
            <v>компот из сухофруктов</v>
          </cell>
          <cell r="F106">
            <v>200</v>
          </cell>
          <cell r="G106">
            <v>0.56000000000000005</v>
          </cell>
          <cell r="H106">
            <v>0.05</v>
          </cell>
          <cell r="I106">
            <v>27.89</v>
          </cell>
          <cell r="J106">
            <v>113.79</v>
          </cell>
          <cell r="K106">
            <v>588</v>
          </cell>
        </row>
        <row r="107">
          <cell r="D107" t="str">
            <v>хлеб бел.</v>
          </cell>
          <cell r="E107" t="str">
            <v>хлеб пшеничный</v>
          </cell>
          <cell r="F107">
            <v>50</v>
          </cell>
          <cell r="G107">
            <v>4.45</v>
          </cell>
          <cell r="H107">
            <v>1.6</v>
          </cell>
          <cell r="I107">
            <v>23.3</v>
          </cell>
          <cell r="J107">
            <v>133</v>
          </cell>
          <cell r="K107" t="str">
            <v>стр. 134</v>
          </cell>
        </row>
        <row r="108">
          <cell r="D108" t="str">
            <v>хлеб черн.</v>
          </cell>
          <cell r="E108" t="str">
            <v>хлеб бородинский</v>
          </cell>
          <cell r="F108">
            <v>40</v>
          </cell>
          <cell r="G108">
            <v>3.4</v>
          </cell>
          <cell r="H108">
            <v>1.26</v>
          </cell>
          <cell r="I108">
            <v>17</v>
          </cell>
          <cell r="J108">
            <v>103.6</v>
          </cell>
          <cell r="K108" t="str">
            <v>стр. 142</v>
          </cell>
        </row>
        <row r="111">
          <cell r="D111" t="str">
            <v>итого</v>
          </cell>
          <cell r="F111">
            <v>865</v>
          </cell>
          <cell r="G111">
            <v>43.38</v>
          </cell>
          <cell r="H111">
            <v>31.76</v>
          </cell>
          <cell r="I111">
            <v>155.72</v>
          </cell>
          <cell r="J111">
            <v>1071.6899999999998</v>
          </cell>
        </row>
        <row r="112">
          <cell r="B112">
            <v>3</v>
          </cell>
          <cell r="C112" t="str">
            <v>Полдник</v>
          </cell>
          <cell r="D112" t="str">
            <v>булочное</v>
          </cell>
          <cell r="E112" t="str">
            <v>оладьи с повидлом</v>
          </cell>
          <cell r="F112">
            <v>105</v>
          </cell>
          <cell r="G112">
            <v>12.7</v>
          </cell>
          <cell r="H112">
            <v>7.3</v>
          </cell>
          <cell r="I112">
            <v>33.200000000000003</v>
          </cell>
          <cell r="J112">
            <v>250</v>
          </cell>
          <cell r="K112">
            <v>213</v>
          </cell>
        </row>
        <row r="113">
          <cell r="D113" t="str">
            <v>напиток</v>
          </cell>
          <cell r="E113" t="str">
            <v>молоко кипячёное</v>
          </cell>
          <cell r="F113">
            <v>200</v>
          </cell>
          <cell r="G113">
            <v>5.8</v>
          </cell>
          <cell r="H113">
            <v>5</v>
          </cell>
          <cell r="I113">
            <v>9.6</v>
          </cell>
          <cell r="J113">
            <v>108</v>
          </cell>
          <cell r="K113">
            <v>644</v>
          </cell>
        </row>
        <row r="116">
          <cell r="D116" t="str">
            <v>итого</v>
          </cell>
          <cell r="F116">
            <v>305</v>
          </cell>
          <cell r="G116">
            <v>18.5</v>
          </cell>
          <cell r="H116">
            <v>12.3</v>
          </cell>
          <cell r="I116">
            <v>42.800000000000004</v>
          </cell>
          <cell r="J116">
            <v>358</v>
          </cell>
        </row>
        <row r="117">
          <cell r="B117">
            <v>3</v>
          </cell>
          <cell r="C117" t="str">
            <v>Ужин</v>
          </cell>
          <cell r="D117" t="str">
            <v>гор.блюдо</v>
          </cell>
          <cell r="E117" t="str">
            <v>рыба запеченная с капустой и луком</v>
          </cell>
          <cell r="F117">
            <v>200</v>
          </cell>
          <cell r="G117">
            <v>10</v>
          </cell>
          <cell r="H117">
            <v>12.4</v>
          </cell>
          <cell r="I117">
            <v>16.899999999999999</v>
          </cell>
          <cell r="J117">
            <v>121</v>
          </cell>
          <cell r="K117">
            <v>321</v>
          </cell>
        </row>
        <row r="118">
          <cell r="D118" t="str">
            <v>гарнир</v>
          </cell>
          <cell r="E118" t="str">
            <v>картофельное пюре</v>
          </cell>
          <cell r="F118">
            <v>150</v>
          </cell>
          <cell r="G118">
            <v>3.15</v>
          </cell>
          <cell r="H118">
            <v>1.2</v>
          </cell>
          <cell r="I118">
            <v>22.05</v>
          </cell>
          <cell r="J118">
            <v>112.5</v>
          </cell>
        </row>
        <row r="119">
          <cell r="D119" t="str">
            <v>напиток</v>
          </cell>
          <cell r="E119" t="str">
            <v>сок фруктовый</v>
          </cell>
          <cell r="F119">
            <v>200</v>
          </cell>
          <cell r="G119">
            <v>0.2</v>
          </cell>
          <cell r="H119">
            <v>0</v>
          </cell>
          <cell r="I119">
            <v>26</v>
          </cell>
          <cell r="J119">
            <v>106</v>
          </cell>
          <cell r="K119" t="str">
            <v>стр. 216</v>
          </cell>
        </row>
        <row r="120">
          <cell r="D120" t="str">
            <v>хлеб бел.</v>
          </cell>
          <cell r="E120" t="str">
            <v>хлеб пшеничный</v>
          </cell>
          <cell r="F120">
            <v>50</v>
          </cell>
          <cell r="G120">
            <v>4.45</v>
          </cell>
          <cell r="H120">
            <v>1.6</v>
          </cell>
          <cell r="I120">
            <v>23.3</v>
          </cell>
          <cell r="J120">
            <v>133</v>
          </cell>
          <cell r="K120" t="str">
            <v>стр. 134</v>
          </cell>
        </row>
        <row r="121">
          <cell r="D121" t="str">
            <v>хлеб черн.</v>
          </cell>
          <cell r="E121" t="str">
            <v>хлеб бородинский</v>
          </cell>
          <cell r="F121">
            <v>40</v>
          </cell>
          <cell r="G121">
            <v>3.4</v>
          </cell>
          <cell r="H121">
            <v>1.26</v>
          </cell>
          <cell r="I121">
            <v>17</v>
          </cell>
          <cell r="J121">
            <v>103.6</v>
          </cell>
          <cell r="K121" t="str">
            <v>стр. 142</v>
          </cell>
        </row>
        <row r="123">
          <cell r="D123" t="str">
            <v>итого</v>
          </cell>
          <cell r="G123">
            <v>21.2</v>
          </cell>
          <cell r="H123">
            <v>16.46</v>
          </cell>
          <cell r="I123">
            <v>105.25</v>
          </cell>
          <cell r="J123">
            <v>576.1</v>
          </cell>
        </row>
        <row r="124">
          <cell r="B124">
            <v>3</v>
          </cell>
          <cell r="C124" t="str">
            <v>Ужин 2</v>
          </cell>
          <cell r="D124" t="str">
            <v>кисломол.</v>
          </cell>
          <cell r="E124" t="str">
            <v>кефир</v>
          </cell>
          <cell r="F124">
            <v>150</v>
          </cell>
          <cell r="G124">
            <v>4.57</v>
          </cell>
          <cell r="H124">
            <v>3.73</v>
          </cell>
          <cell r="I124">
            <v>5.97</v>
          </cell>
          <cell r="J124">
            <v>79.180000000000007</v>
          </cell>
          <cell r="K124">
            <v>645</v>
          </cell>
        </row>
        <row r="130">
          <cell r="D130" t="str">
            <v>итого</v>
          </cell>
          <cell r="F130">
            <v>150</v>
          </cell>
          <cell r="G130">
            <v>4.57</v>
          </cell>
          <cell r="H130">
            <v>3.73</v>
          </cell>
          <cell r="I130">
            <v>5.97</v>
          </cell>
          <cell r="J130">
            <v>79.180000000000007</v>
          </cell>
        </row>
        <row r="131">
          <cell r="A131">
            <v>1</v>
          </cell>
          <cell r="B131">
            <v>3</v>
          </cell>
          <cell r="C131" t="str">
            <v>Итого за день:</v>
          </cell>
          <cell r="G131">
            <v>105.2</v>
          </cell>
          <cell r="H131">
            <v>81.739999999999995</v>
          </cell>
          <cell r="I131">
            <v>374.95</v>
          </cell>
          <cell r="J131">
            <v>2587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A9">
            <v>0</v>
          </cell>
          <cell r="D9" t="str">
            <v>хлеб</v>
          </cell>
          <cell r="E9" t="str">
            <v>хлеб пшеничный масло,сыр</v>
          </cell>
          <cell r="F9">
            <v>70</v>
          </cell>
          <cell r="G9">
            <v>3.85</v>
          </cell>
          <cell r="H9">
            <v>4</v>
          </cell>
          <cell r="I9">
            <v>24.65</v>
          </cell>
          <cell r="J9">
            <v>150.5</v>
          </cell>
          <cell r="K9" t="str">
            <v>стр. 134 стр. 122 стр. 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A29" zoomScaleNormal="100" workbookViewId="0">
      <selection activeCell="L48" sqref="L48"/>
    </sheetView>
  </sheetViews>
  <sheetFormatPr defaultRowHeight="14.4" x14ac:dyDescent="0.3"/>
  <cols>
    <col min="4" max="4" width="10.21875" customWidth="1"/>
    <col min="5" max="5" width="24.5546875" customWidth="1"/>
    <col min="6" max="6" width="11.33203125" customWidth="1"/>
    <col min="7" max="7" width="9.6640625" customWidth="1"/>
    <col min="8" max="8" width="9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24</v>
      </c>
      <c r="I3" s="8">
        <v>4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2" customHeight="1" x14ac:dyDescent="0.3">
      <c r="A6" s="41">
        <v>4</v>
      </c>
      <c r="B6" s="20">
        <f>[1]Лист1!B90</f>
        <v>3</v>
      </c>
      <c r="C6" s="15" t="str">
        <f>[1]Лист1!C90</f>
        <v>Завтрак</v>
      </c>
      <c r="D6" s="16" t="str">
        <f>[1]Лист1!D90</f>
        <v>гор.блюдо</v>
      </c>
      <c r="E6" s="17" t="str">
        <f>[1]Лист1!E90</f>
        <v>суп молочный манный</v>
      </c>
      <c r="F6" s="18">
        <f>[1]Лист1!F90</f>
        <v>200</v>
      </c>
      <c r="G6" s="18">
        <f>[1]Лист1!G90</f>
        <v>3.6</v>
      </c>
      <c r="H6" s="18">
        <f>[1]Лист1!H90</f>
        <v>3.76</v>
      </c>
      <c r="I6" s="18">
        <f>[1]Лист1!I90</f>
        <v>14.56</v>
      </c>
      <c r="J6" s="18">
        <f>[1]Лист1!J90</f>
        <v>108</v>
      </c>
      <c r="K6" s="19">
        <f>[1]Лист1!K90</f>
        <v>162</v>
      </c>
      <c r="L6" s="18">
        <v>11.27</v>
      </c>
      <c r="M6" s="2"/>
      <c r="AG6">
        <f>[2]Лист1!AG6</f>
        <v>0</v>
      </c>
      <c r="AH6">
        <f>[2]Лист1!AH6</f>
        <v>0</v>
      </c>
      <c r="AI6">
        <f>[2]Лист1!AI6</f>
        <v>0</v>
      </c>
      <c r="AJ6">
        <f>[2]Лист1!AJ6</f>
        <v>0</v>
      </c>
      <c r="AK6">
        <f>[2]Лист1!AK6</f>
        <v>0</v>
      </c>
      <c r="AL6">
        <f>[2]Лист1!AL6</f>
        <v>0</v>
      </c>
      <c r="AM6">
        <f>[2]Лист1!AM6</f>
        <v>0</v>
      </c>
      <c r="AN6">
        <f>[2]Лист1!AN6</f>
        <v>0</v>
      </c>
      <c r="AO6">
        <f>[2]Лист1!AO6</f>
        <v>0</v>
      </c>
      <c r="AP6">
        <f>[2]Лист1!AP6</f>
        <v>0</v>
      </c>
      <c r="AQ6">
        <f>[2]Лист1!AQ6</f>
        <v>0</v>
      </c>
      <c r="AR6">
        <f>[2]Лист1!AR6</f>
        <v>0</v>
      </c>
      <c r="AS6">
        <f>[2]Лист1!AS6</f>
        <v>0</v>
      </c>
      <c r="AT6">
        <f>[2]Лист1!AT6</f>
        <v>0</v>
      </c>
      <c r="AU6">
        <f>[2]Лист1!AU6</f>
        <v>0</v>
      </c>
      <c r="AV6">
        <f>[2]Лист1!AV6</f>
        <v>0</v>
      </c>
      <c r="AW6">
        <f>[2]Лист1!AW6</f>
        <v>0</v>
      </c>
      <c r="AX6">
        <f>[2]Лист1!AX6</f>
        <v>0</v>
      </c>
      <c r="AY6">
        <f>[2]Лист1!AY6</f>
        <v>0</v>
      </c>
      <c r="AZ6">
        <f>[2]Лист1!AZ6</f>
        <v>0</v>
      </c>
      <c r="BA6">
        <f>[2]Лист1!BA6</f>
        <v>0</v>
      </c>
      <c r="BB6">
        <f>[2]Лист1!BB6</f>
        <v>0</v>
      </c>
      <c r="BC6">
        <f>[2]Лист1!BC6</f>
        <v>0</v>
      </c>
      <c r="BD6">
        <f>[2]Лист1!BD6</f>
        <v>0</v>
      </c>
      <c r="BE6">
        <f>[2]Лист1!BE6</f>
        <v>0</v>
      </c>
      <c r="BF6">
        <f>[2]Лист1!BF6</f>
        <v>0</v>
      </c>
      <c r="BG6">
        <f>[2]Лист1!BG6</f>
        <v>0</v>
      </c>
      <c r="BH6">
        <f>[2]Лист1!BH6</f>
        <v>0</v>
      </c>
      <c r="BI6">
        <f>[2]Лист1!BI6</f>
        <v>0</v>
      </c>
      <c r="BJ6">
        <f>[2]Лист1!BJ6</f>
        <v>0</v>
      </c>
      <c r="BK6">
        <f>[2]Лист1!BK6</f>
        <v>0</v>
      </c>
      <c r="BL6">
        <f>[2]Лист1!BL6</f>
        <v>0</v>
      </c>
      <c r="BM6">
        <f>[2]Лист1!BM6</f>
        <v>0</v>
      </c>
      <c r="BN6">
        <f>[2]Лист1!BN6</f>
        <v>0</v>
      </c>
      <c r="BO6">
        <f>[2]Лист1!BO6</f>
        <v>0</v>
      </c>
      <c r="BP6">
        <f>[2]Лист1!BP6</f>
        <v>0</v>
      </c>
      <c r="BQ6">
        <f>[2]Лист1!BQ6</f>
        <v>0</v>
      </c>
      <c r="BR6">
        <f>[2]Лист1!BR6</f>
        <v>0</v>
      </c>
      <c r="BS6">
        <f>[2]Лист1!BS6</f>
        <v>0</v>
      </c>
      <c r="BT6">
        <f>[2]Лист1!BT6</f>
        <v>0</v>
      </c>
      <c r="BU6">
        <f>[2]Лист1!BU6</f>
        <v>0</v>
      </c>
      <c r="BV6">
        <f>[2]Лист1!BV6</f>
        <v>0</v>
      </c>
      <c r="BW6">
        <f>[2]Лист1!BW6</f>
        <v>0</v>
      </c>
      <c r="BX6">
        <f>[2]Лист1!BX6</f>
        <v>0</v>
      </c>
      <c r="BY6">
        <f>[2]Лист1!BY6</f>
        <v>0</v>
      </c>
      <c r="BZ6">
        <f>[2]Лист1!BZ6</f>
        <v>0</v>
      </c>
      <c r="CA6">
        <f>[2]Лист1!CA6</f>
        <v>0</v>
      </c>
      <c r="CB6">
        <f>[2]Лист1!CB6</f>
        <v>0</v>
      </c>
      <c r="CC6">
        <f>[2]Лист1!CC6</f>
        <v>0</v>
      </c>
      <c r="CD6">
        <f>[2]Лист1!CD6</f>
        <v>0</v>
      </c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2.4" customHeight="1" x14ac:dyDescent="0.3">
      <c r="A7" s="41"/>
      <c r="B7" s="20"/>
      <c r="C7" s="21"/>
      <c r="D7" s="26" t="str">
        <f>[1]Лист1!D91</f>
        <v xml:space="preserve">гор.напиток </v>
      </c>
      <c r="E7" s="23" t="str">
        <f>[1]Лист1!E91</f>
        <v>чай с лимоном</v>
      </c>
      <c r="F7" s="24">
        <f>[1]Лист1!F91</f>
        <v>207</v>
      </c>
      <c r="G7" s="24">
        <f>[1]Лист1!G91</f>
        <v>0.2</v>
      </c>
      <c r="H7" s="24">
        <f>[1]Лист1!H91</f>
        <v>0</v>
      </c>
      <c r="I7" s="24">
        <f>[1]Лист1!I91</f>
        <v>13.6</v>
      </c>
      <c r="J7" s="24">
        <f>[1]Лист1!J91</f>
        <v>56</v>
      </c>
      <c r="K7" s="25">
        <f>[1]Лист1!K91</f>
        <v>629</v>
      </c>
      <c r="L7" s="24">
        <v>3.49</v>
      </c>
      <c r="M7" s="2"/>
    </row>
    <row r="8" spans="1:16384" ht="30.6" customHeight="1" x14ac:dyDescent="0.3">
      <c r="A8" s="41"/>
      <c r="B8" s="20"/>
      <c r="C8" s="21"/>
      <c r="D8" s="22" t="str">
        <f>[1]Лист1!D92</f>
        <v>закуска</v>
      </c>
      <c r="E8" s="23" t="str">
        <f>[1]Лист1!E92</f>
        <v>яйцо варёное</v>
      </c>
      <c r="F8" s="24" t="str">
        <f>[1]Лист1!F92</f>
        <v>1 штука</v>
      </c>
      <c r="G8" s="24">
        <f>[1]Лист1!G92</f>
        <v>5.0999999999999996</v>
      </c>
      <c r="H8" s="24">
        <f>[1]Лист1!H92</f>
        <v>4.5999999999999996</v>
      </c>
      <c r="I8" s="24">
        <f>[1]Лист1!I92</f>
        <v>0.3</v>
      </c>
      <c r="J8" s="24">
        <f>[1]Лист1!J92</f>
        <v>63</v>
      </c>
      <c r="K8" s="25" t="str">
        <f>[1]Лист1!K92</f>
        <v>стр. 58</v>
      </c>
      <c r="L8" s="49">
        <v>15</v>
      </c>
      <c r="M8" s="2"/>
    </row>
    <row r="9" spans="1:16384" ht="46.8" customHeight="1" x14ac:dyDescent="0.3">
      <c r="A9" s="41"/>
      <c r="B9" s="20"/>
      <c r="C9" s="21"/>
      <c r="D9" s="22" t="str">
        <f>[3]Лист1!D9</f>
        <v>хлеб</v>
      </c>
      <c r="E9" s="23" t="str">
        <f>[3]Лист1!E9</f>
        <v>хлеб пшеничный масло,сыр</v>
      </c>
      <c r="F9" s="24">
        <f>[3]Лист1!F9</f>
        <v>70</v>
      </c>
      <c r="G9" s="24">
        <f>[3]Лист1!G9</f>
        <v>3.85</v>
      </c>
      <c r="H9" s="24">
        <f>[3]Лист1!H9</f>
        <v>4</v>
      </c>
      <c r="I9" s="24">
        <f>[3]Лист1!I9</f>
        <v>24.65</v>
      </c>
      <c r="J9" s="24">
        <f>[3]Лист1!J9</f>
        <v>150.5</v>
      </c>
      <c r="K9" s="25" t="str">
        <f>[3]Лист1!K9</f>
        <v>стр. 134 стр. 122 стр. 50</v>
      </c>
      <c r="L9" s="24">
        <v>16.21</v>
      </c>
      <c r="M9" s="2"/>
    </row>
    <row r="10" spans="1:16384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2"/>
      <c r="B13" s="27"/>
      <c r="C13" s="28"/>
      <c r="D13" s="29" t="str">
        <f>[1]Лист1!D97</f>
        <v>итого</v>
      </c>
      <c r="E13" s="30">
        <f>[1]Лист1!E97</f>
        <v>0</v>
      </c>
      <c r="F13" s="31">
        <f>[1]Лист1!F97</f>
        <v>477</v>
      </c>
      <c r="G13" s="31">
        <f>[1]Лист1!G97</f>
        <v>16.05</v>
      </c>
      <c r="H13" s="31">
        <f>[1]Лист1!H97</f>
        <v>16.59</v>
      </c>
      <c r="I13" s="31">
        <f>[1]Лист1!I97</f>
        <v>53.41</v>
      </c>
      <c r="J13" s="31">
        <f>[1]Лист1!J97</f>
        <v>431.1</v>
      </c>
      <c r="K13" s="32">
        <f>[1]Лист1!K97</f>
        <v>0</v>
      </c>
      <c r="L13" s="50">
        <f>L6+L7+L8+L9</f>
        <v>45.97</v>
      </c>
      <c r="M13" s="2"/>
    </row>
    <row r="14" spans="1:16384" ht="28.8" customHeight="1" x14ac:dyDescent="0.3">
      <c r="A14" s="33">
        <v>4</v>
      </c>
      <c r="B14" s="33">
        <f>[1]Лист1!B98</f>
        <v>3</v>
      </c>
      <c r="C14" s="34" t="str">
        <f>[1]Лист1!C98</f>
        <v>Завтрак 2</v>
      </c>
      <c r="D14" s="35" t="str">
        <f>[1]Лист1!D98</f>
        <v>фрукты</v>
      </c>
      <c r="E14" s="23" t="str">
        <f>[1]Лист1!E98</f>
        <v>яблоко</v>
      </c>
      <c r="F14" s="24">
        <v>185</v>
      </c>
      <c r="G14" s="24">
        <f>[1]Лист1!G98</f>
        <v>0.7</v>
      </c>
      <c r="H14" s="24">
        <f>[1]Лист1!H98</f>
        <v>0.7</v>
      </c>
      <c r="I14" s="24">
        <f>[1]Лист1!I98</f>
        <v>17.600000000000001</v>
      </c>
      <c r="J14" s="24">
        <f>[1]Лист1!J98</f>
        <v>84.6</v>
      </c>
      <c r="K14" s="25" t="str">
        <f>[1]Лист1!K98</f>
        <v>стр.184</v>
      </c>
      <c r="L14" s="49">
        <v>16.2</v>
      </c>
      <c r="M14" s="2"/>
    </row>
    <row r="15" spans="1:16384" ht="11.4" customHeight="1" x14ac:dyDescent="0.3">
      <c r="A15" s="41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6384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[1]Лист1!D101</f>
        <v>итого</v>
      </c>
      <c r="E17" s="30">
        <f>[1]Лист1!E101</f>
        <v>0</v>
      </c>
      <c r="F17" s="31">
        <v>185</v>
      </c>
      <c r="G17" s="31">
        <f>[1]Лист1!G101</f>
        <v>0.7</v>
      </c>
      <c r="H17" s="31">
        <f>[1]Лист1!H101</f>
        <v>0.7</v>
      </c>
      <c r="I17" s="31">
        <f>[1]Лист1!I101</f>
        <v>17.600000000000001</v>
      </c>
      <c r="J17" s="31">
        <f>[1]Лист1!J101</f>
        <v>84.6</v>
      </c>
      <c r="K17" s="32">
        <f>[1]Лист1!K101</f>
        <v>0</v>
      </c>
      <c r="L17" s="50">
        <f>L14</f>
        <v>16.2</v>
      </c>
      <c r="M17" s="2"/>
    </row>
    <row r="18" spans="1:13" ht="29.4" customHeight="1" x14ac:dyDescent="0.3">
      <c r="A18" s="33">
        <v>4</v>
      </c>
      <c r="B18" s="33">
        <f>[1]Лист1!B102</f>
        <v>3</v>
      </c>
      <c r="C18" s="34" t="str">
        <f>[1]Лист1!C102</f>
        <v>Обед</v>
      </c>
      <c r="D18" s="22" t="str">
        <f>[1]Лист1!D102</f>
        <v>закуска</v>
      </c>
      <c r="E18" s="23" t="str">
        <f>[1]Лист1!E102</f>
        <v>икра свекольная</v>
      </c>
      <c r="F18" s="24">
        <f>[1]Лист1!F102</f>
        <v>60</v>
      </c>
      <c r="G18" s="24">
        <f>[1]Лист1!G102</f>
        <v>1.38</v>
      </c>
      <c r="H18" s="24">
        <f>[1]Лист1!H102</f>
        <v>4.08</v>
      </c>
      <c r="I18" s="24">
        <f>[1]Лист1!I102</f>
        <v>7.02</v>
      </c>
      <c r="J18" s="24">
        <f>[1]Лист1!J102</f>
        <v>71.400000000000006</v>
      </c>
      <c r="K18" s="25" t="str">
        <f>[1]Лист1!K102</f>
        <v>стр.562</v>
      </c>
      <c r="L18" s="24">
        <v>4.37</v>
      </c>
      <c r="M18" s="2"/>
    </row>
    <row r="19" spans="1:13" ht="33.6" customHeight="1" x14ac:dyDescent="0.3">
      <c r="A19" s="41"/>
      <c r="B19" s="20"/>
      <c r="C19" s="21"/>
      <c r="D19" s="22" t="str">
        <f>[1]Лист1!D103</f>
        <v>1 блюдо</v>
      </c>
      <c r="E19" s="23" t="str">
        <f>[1]Лист1!E103</f>
        <v>суп-лапша на куринном бульоне</v>
      </c>
      <c r="F19" s="24">
        <f>[1]Лист1!F103</f>
        <v>275</v>
      </c>
      <c r="G19" s="24">
        <f>[1]Лист1!G103</f>
        <v>11.02</v>
      </c>
      <c r="H19" s="24">
        <f>[1]Лист1!H103</f>
        <v>7.3</v>
      </c>
      <c r="I19" s="24">
        <f>[1]Лист1!I103</f>
        <v>42</v>
      </c>
      <c r="J19" s="24">
        <f>[1]Лист1!J103</f>
        <v>245</v>
      </c>
      <c r="K19" s="36" t="str">
        <f>[1]Лист1!K103</f>
        <v>169/439</v>
      </c>
      <c r="L19" s="24">
        <v>18.760000000000002</v>
      </c>
      <c r="M19" s="2"/>
    </row>
    <row r="20" spans="1:13" ht="34.200000000000003" customHeight="1" x14ac:dyDescent="0.3">
      <c r="A20" s="41"/>
      <c r="B20" s="20"/>
      <c r="C20" s="21"/>
      <c r="D20" s="22" t="str">
        <f>[1]Лист1!D104</f>
        <v>2 блюдо</v>
      </c>
      <c r="E20" s="23" t="str">
        <f>[1]Лист1!E104</f>
        <v>птица отварная</v>
      </c>
      <c r="F20" s="24">
        <f>[1]Лист1!F104</f>
        <v>90</v>
      </c>
      <c r="G20" s="24">
        <f>[1]Лист1!G104</f>
        <v>18.989999999999998</v>
      </c>
      <c r="H20" s="24">
        <f>[1]Лист1!H104</f>
        <v>12.24</v>
      </c>
      <c r="I20" s="24">
        <f>[1]Лист1!I104</f>
        <v>0</v>
      </c>
      <c r="J20" s="24">
        <f>[1]Лист1!J104</f>
        <v>189.9</v>
      </c>
      <c r="K20" s="25">
        <f>[1]Лист1!K104</f>
        <v>439</v>
      </c>
      <c r="L20" s="24">
        <v>33.159999999999997</v>
      </c>
      <c r="M20" s="2"/>
    </row>
    <row r="21" spans="1:13" ht="31.2" customHeight="1" x14ac:dyDescent="0.3">
      <c r="A21" s="41"/>
      <c r="B21" s="20"/>
      <c r="C21" s="21"/>
      <c r="D21" s="22" t="str">
        <f>[1]Лист1!D105</f>
        <v>гарнир</v>
      </c>
      <c r="E21" s="23" t="str">
        <f>[1]Лист1!E105</f>
        <v>рис припущенный</v>
      </c>
      <c r="F21" s="24">
        <f>[1]Лист1!F105</f>
        <v>150</v>
      </c>
      <c r="G21" s="24">
        <f>[1]Лист1!G105</f>
        <v>3.58</v>
      </c>
      <c r="H21" s="24">
        <f>[1]Лист1!H105</f>
        <v>5.23</v>
      </c>
      <c r="I21" s="24">
        <f>[1]Лист1!I105</f>
        <v>38.51</v>
      </c>
      <c r="J21" s="24">
        <f>[1]Лист1!J105</f>
        <v>215</v>
      </c>
      <c r="K21" s="25">
        <f>[1]Лист1!K105</f>
        <v>466</v>
      </c>
      <c r="L21" s="24">
        <v>11.7</v>
      </c>
      <c r="M21" s="2"/>
    </row>
    <row r="22" spans="1:13" ht="33" customHeight="1" x14ac:dyDescent="0.3">
      <c r="A22" s="41"/>
      <c r="B22" s="20"/>
      <c r="C22" s="21"/>
      <c r="D22" s="22" t="str">
        <f>[1]Лист1!D106</f>
        <v>напиток</v>
      </c>
      <c r="E22" s="23" t="str">
        <f>[1]Лист1!E106</f>
        <v>компот из сухофруктов</v>
      </c>
      <c r="F22" s="24">
        <f>[1]Лист1!F106</f>
        <v>200</v>
      </c>
      <c r="G22" s="24">
        <f>[1]Лист1!G106</f>
        <v>0.56000000000000005</v>
      </c>
      <c r="H22" s="24">
        <f>[1]Лист1!H106</f>
        <v>0.05</v>
      </c>
      <c r="I22" s="24">
        <f>[1]Лист1!I106</f>
        <v>27.89</v>
      </c>
      <c r="J22" s="24">
        <f>[1]Лист1!J106</f>
        <v>113.79</v>
      </c>
      <c r="K22" s="25">
        <f>[1]Лист1!K106</f>
        <v>588</v>
      </c>
      <c r="L22" s="24">
        <v>5.2</v>
      </c>
      <c r="M22" s="2"/>
    </row>
    <row r="23" spans="1:13" ht="30.6" customHeight="1" x14ac:dyDescent="0.3">
      <c r="A23" s="41"/>
      <c r="B23" s="20"/>
      <c r="C23" s="21"/>
      <c r="D23" s="22" t="str">
        <f>[1]Лист1!D107</f>
        <v>хлеб бел.</v>
      </c>
      <c r="E23" s="23" t="str">
        <f>[1]Лист1!E107</f>
        <v>хлеб пшеничный</v>
      </c>
      <c r="F23" s="24">
        <f>[1]Лист1!F107</f>
        <v>50</v>
      </c>
      <c r="G23" s="24">
        <f>[1]Лист1!G107</f>
        <v>4.45</v>
      </c>
      <c r="H23" s="24">
        <f>[1]Лист1!H107</f>
        <v>1.6</v>
      </c>
      <c r="I23" s="24">
        <f>[1]Лист1!I107</f>
        <v>23.3</v>
      </c>
      <c r="J23" s="24">
        <f>[1]Лист1!J107</f>
        <v>133</v>
      </c>
      <c r="K23" s="25" t="str">
        <f>[1]Лист1!K107</f>
        <v>стр. 134</v>
      </c>
      <c r="L23" s="24">
        <v>3.01</v>
      </c>
      <c r="M23" s="2"/>
    </row>
    <row r="24" spans="1:13" ht="29.4" customHeight="1" x14ac:dyDescent="0.3">
      <c r="A24" s="41"/>
      <c r="B24" s="20"/>
      <c r="C24" s="21"/>
      <c r="D24" s="22" t="str">
        <f>[1]Лист1!D108</f>
        <v>хлеб черн.</v>
      </c>
      <c r="E24" s="23" t="str">
        <f>[1]Лист1!E108</f>
        <v>хлеб бородинский</v>
      </c>
      <c r="F24" s="24">
        <f>[1]Лист1!F108</f>
        <v>40</v>
      </c>
      <c r="G24" s="24">
        <f>[1]Лист1!G108</f>
        <v>3.4</v>
      </c>
      <c r="H24" s="24">
        <f>[1]Лист1!H108</f>
        <v>1.26</v>
      </c>
      <c r="I24" s="24">
        <f>[1]Лист1!I108</f>
        <v>17</v>
      </c>
      <c r="J24" s="24">
        <f>[1]Лист1!J108</f>
        <v>103.6</v>
      </c>
      <c r="K24" s="25" t="str">
        <f>[1]Лист1!K108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[1]Лист1!D111</f>
        <v>итого</v>
      </c>
      <c r="E27" s="30">
        <f>[1]Лист1!E111</f>
        <v>0</v>
      </c>
      <c r="F27" s="31">
        <f>[1]Лист1!F111</f>
        <v>865</v>
      </c>
      <c r="G27" s="31">
        <f>[1]Лист1!G111</f>
        <v>43.38</v>
      </c>
      <c r="H27" s="31">
        <f>[1]Лист1!H111</f>
        <v>31.76</v>
      </c>
      <c r="I27" s="31">
        <f>[1]Лист1!I111</f>
        <v>155.72</v>
      </c>
      <c r="J27" s="31">
        <f>[1]Лист1!J111</f>
        <v>1071.6899999999998</v>
      </c>
      <c r="K27" s="32">
        <f>[1]Лист1!K111</f>
        <v>0</v>
      </c>
      <c r="L27" s="31">
        <f>L18+L19+L20+L21+L22+L23+L24</f>
        <v>78.52</v>
      </c>
      <c r="M27" s="2"/>
    </row>
    <row r="28" spans="1:13" ht="30" customHeight="1" x14ac:dyDescent="0.3">
      <c r="A28" s="33">
        <v>4</v>
      </c>
      <c r="B28" s="33">
        <f>[1]Лист1!B112</f>
        <v>3</v>
      </c>
      <c r="C28" s="34" t="str">
        <f>[1]Лист1!C112</f>
        <v>Полдник</v>
      </c>
      <c r="D28" s="35" t="str">
        <f>[1]Лист1!D112</f>
        <v>булочное</v>
      </c>
      <c r="E28" s="23" t="str">
        <f>[1]Лист1!E112</f>
        <v>оладьи с повидлом</v>
      </c>
      <c r="F28" s="24">
        <f>[1]Лист1!F112</f>
        <v>105</v>
      </c>
      <c r="G28" s="24">
        <f>[1]Лист1!G112</f>
        <v>12.7</v>
      </c>
      <c r="H28" s="24">
        <f>[1]Лист1!H112</f>
        <v>7.3</v>
      </c>
      <c r="I28" s="24">
        <f>[1]Лист1!I112</f>
        <v>33.200000000000003</v>
      </c>
      <c r="J28" s="24">
        <f>[1]Лист1!J112</f>
        <v>250</v>
      </c>
      <c r="K28" s="25">
        <f>[1]Лист1!K112</f>
        <v>213</v>
      </c>
      <c r="L28" s="24">
        <v>12.16</v>
      </c>
      <c r="M28" s="2"/>
    </row>
    <row r="29" spans="1:13" ht="31.2" customHeight="1" x14ac:dyDescent="0.3">
      <c r="A29" s="41"/>
      <c r="B29" s="20"/>
      <c r="C29" s="21"/>
      <c r="D29" s="35" t="str">
        <f>[1]Лист1!D113</f>
        <v>напиток</v>
      </c>
      <c r="E29" s="23" t="str">
        <f>[1]Лист1!E113</f>
        <v>молоко кипячёное</v>
      </c>
      <c r="F29" s="24">
        <f>[1]Лист1!F113</f>
        <v>200</v>
      </c>
      <c r="G29" s="24">
        <f>[1]Лист1!G113</f>
        <v>5.8</v>
      </c>
      <c r="H29" s="24">
        <f>[1]Лист1!H113</f>
        <v>5</v>
      </c>
      <c r="I29" s="24">
        <f>[1]Лист1!I113</f>
        <v>9.6</v>
      </c>
      <c r="J29" s="24">
        <f>[1]Лист1!J113</f>
        <v>108</v>
      </c>
      <c r="K29" s="25">
        <f>[1]Лист1!K113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[1]Лист1!D116</f>
        <v>итого</v>
      </c>
      <c r="E32" s="30">
        <f>[1]Лист1!E116</f>
        <v>0</v>
      </c>
      <c r="F32" s="31">
        <f>[1]Лист1!F116</f>
        <v>305</v>
      </c>
      <c r="G32" s="31">
        <f>[1]Лист1!G116</f>
        <v>18.5</v>
      </c>
      <c r="H32" s="31">
        <f>[1]Лист1!H116</f>
        <v>12.3</v>
      </c>
      <c r="I32" s="31">
        <f>[1]Лист1!I116</f>
        <v>42.800000000000004</v>
      </c>
      <c r="J32" s="31">
        <f>[1]Лист1!J116</f>
        <v>358</v>
      </c>
      <c r="K32" s="32">
        <f>[1]Лист1!K116</f>
        <v>0</v>
      </c>
      <c r="L32" s="31">
        <f>L28+L29</f>
        <v>24.61</v>
      </c>
      <c r="M32" s="2"/>
    </row>
    <row r="33" spans="1:13" ht="30.6" customHeight="1" x14ac:dyDescent="0.3">
      <c r="A33" s="33">
        <v>4</v>
      </c>
      <c r="B33" s="33">
        <f>[1]Лист1!B117</f>
        <v>3</v>
      </c>
      <c r="C33" s="34" t="str">
        <f>[1]Лист1!C117</f>
        <v>Ужин</v>
      </c>
      <c r="D33" s="22" t="str">
        <f>[1]Лист1!D117</f>
        <v>гор.блюдо</v>
      </c>
      <c r="E33" s="23" t="str">
        <f>[1]Лист1!E117</f>
        <v>рыба запеченная с капустой и луком</v>
      </c>
      <c r="F33" s="24">
        <f>[1]Лист1!F117</f>
        <v>200</v>
      </c>
      <c r="G33" s="24">
        <f>[1]Лист1!G117</f>
        <v>10</v>
      </c>
      <c r="H33" s="24">
        <f>[1]Лист1!H117</f>
        <v>12.4</v>
      </c>
      <c r="I33" s="24">
        <f>[1]Лист1!I117</f>
        <v>16.899999999999999</v>
      </c>
      <c r="J33" s="24">
        <f>[1]Лист1!J117</f>
        <v>121</v>
      </c>
      <c r="K33" s="25">
        <f>[1]Лист1!K117</f>
        <v>321</v>
      </c>
      <c r="L33" s="24">
        <v>74.12</v>
      </c>
      <c r="M33" s="2"/>
    </row>
    <row r="34" spans="1:13" ht="28.8" customHeight="1" x14ac:dyDescent="0.3">
      <c r="A34" s="41"/>
      <c r="B34" s="20"/>
      <c r="C34" s="21"/>
      <c r="D34" s="22" t="str">
        <f>[1]Лист1!D118</f>
        <v>гарнир</v>
      </c>
      <c r="E34" s="23" t="str">
        <f>[1]Лист1!E118</f>
        <v>картофельное пюре</v>
      </c>
      <c r="F34" s="24">
        <f>[1]Лист1!F118</f>
        <v>150</v>
      </c>
      <c r="G34" s="24">
        <f>[1]Лист1!G118</f>
        <v>3.15</v>
      </c>
      <c r="H34" s="24">
        <f>[1]Лист1!H118</f>
        <v>1.2</v>
      </c>
      <c r="I34" s="24">
        <f>[1]Лист1!I118</f>
        <v>22.05</v>
      </c>
      <c r="J34" s="24">
        <f>[1]Лист1!J118</f>
        <v>112.5</v>
      </c>
      <c r="K34" s="25">
        <f>[1]Лист1!K118</f>
        <v>0</v>
      </c>
      <c r="L34" s="24">
        <v>13.39</v>
      </c>
      <c r="M34" s="2"/>
    </row>
    <row r="35" spans="1:13" ht="26.4" customHeight="1" x14ac:dyDescent="0.3">
      <c r="A35" s="41"/>
      <c r="B35" s="20"/>
      <c r="C35" s="21"/>
      <c r="D35" s="22" t="str">
        <f>[1]Лист1!D119</f>
        <v>напиток</v>
      </c>
      <c r="E35" s="23" t="str">
        <f>[1]Лист1!E119</f>
        <v>сок фруктовый</v>
      </c>
      <c r="F35" s="24">
        <f>[1]Лист1!F119</f>
        <v>200</v>
      </c>
      <c r="G35" s="24">
        <f>[1]Лист1!G119</f>
        <v>0.2</v>
      </c>
      <c r="H35" s="24">
        <f>[1]Лист1!H119</f>
        <v>0</v>
      </c>
      <c r="I35" s="24">
        <f>[1]Лист1!I119</f>
        <v>26</v>
      </c>
      <c r="J35" s="24">
        <f>[1]Лист1!J119</f>
        <v>106</v>
      </c>
      <c r="K35" s="25" t="str">
        <f>[1]Лист1!K119</f>
        <v>стр. 216</v>
      </c>
      <c r="L35" s="49">
        <v>24</v>
      </c>
      <c r="M35" s="2"/>
    </row>
    <row r="36" spans="1:13" ht="27" customHeight="1" x14ac:dyDescent="0.3">
      <c r="A36" s="41"/>
      <c r="B36" s="20"/>
      <c r="C36" s="21"/>
      <c r="D36" s="22" t="str">
        <f>[1]Лист1!D120</f>
        <v>хлеб бел.</v>
      </c>
      <c r="E36" s="23" t="str">
        <f>[1]Лист1!E120</f>
        <v>хлеб пшеничный</v>
      </c>
      <c r="F36" s="24">
        <f>[1]Лист1!F120</f>
        <v>50</v>
      </c>
      <c r="G36" s="24">
        <f>[1]Лист1!G120</f>
        <v>4.45</v>
      </c>
      <c r="H36" s="24">
        <f>[1]Лист1!H120</f>
        <v>1.6</v>
      </c>
      <c r="I36" s="24">
        <f>[1]Лист1!I120</f>
        <v>23.3</v>
      </c>
      <c r="J36" s="24">
        <f>[1]Лист1!J120</f>
        <v>133</v>
      </c>
      <c r="K36" s="25" t="str">
        <f>[1]Лист1!K120</f>
        <v>стр. 134</v>
      </c>
      <c r="L36" s="24">
        <v>3.01</v>
      </c>
      <c r="M36" s="2"/>
    </row>
    <row r="37" spans="1:13" ht="30" customHeight="1" x14ac:dyDescent="0.3">
      <c r="A37" s="41"/>
      <c r="B37" s="20"/>
      <c r="C37" s="21"/>
      <c r="D37" s="22" t="str">
        <f>[1]Лист1!D121</f>
        <v>хлеб черн.</v>
      </c>
      <c r="E37" s="23" t="str">
        <f>[1]Лист1!E121</f>
        <v>хлеб бородинский</v>
      </c>
      <c r="F37" s="24">
        <f>[1]Лист1!F121</f>
        <v>40</v>
      </c>
      <c r="G37" s="24">
        <f>[1]Лист1!G121</f>
        <v>3.4</v>
      </c>
      <c r="H37" s="24">
        <f>[1]Лист1!H121</f>
        <v>1.26</v>
      </c>
      <c r="I37" s="24">
        <f>[1]Лист1!I121</f>
        <v>17</v>
      </c>
      <c r="J37" s="24">
        <f>[1]Лист1!J121</f>
        <v>103.6</v>
      </c>
      <c r="K37" s="25" t="str">
        <f>[1]Лист1!K121</f>
        <v>стр. 142</v>
      </c>
      <c r="L37" s="24">
        <v>2.3199999999999998</v>
      </c>
      <c r="M37" s="2"/>
    </row>
    <row r="38" spans="1:13" ht="28.8" customHeight="1" x14ac:dyDescent="0.3">
      <c r="A38" s="41"/>
      <c r="B38" s="20"/>
      <c r="C38" s="21"/>
      <c r="D38" s="26" t="s">
        <v>25</v>
      </c>
      <c r="E38" s="23" t="s">
        <v>26</v>
      </c>
      <c r="F38" s="24">
        <v>100</v>
      </c>
      <c r="G38" s="24">
        <v>0.8</v>
      </c>
      <c r="H38" s="24">
        <v>0.1</v>
      </c>
      <c r="I38" s="24">
        <v>2.5</v>
      </c>
      <c r="J38" s="24">
        <v>14</v>
      </c>
      <c r="K38" s="25">
        <f>[1]Лист1!K122</f>
        <v>0</v>
      </c>
      <c r="L38" s="49">
        <v>28</v>
      </c>
      <c r="M38" s="2"/>
    </row>
    <row r="39" spans="1:13" x14ac:dyDescent="0.3">
      <c r="A39" s="42"/>
      <c r="B39" s="27"/>
      <c r="C39" s="28"/>
      <c r="D39" s="29" t="str">
        <f>[1]Лист1!D123</f>
        <v>итого</v>
      </c>
      <c r="E39" s="30">
        <f>[1]Лист1!E123</f>
        <v>0</v>
      </c>
      <c r="F39" s="31">
        <v>740</v>
      </c>
      <c r="G39" s="31">
        <f>[1]Лист1!G123</f>
        <v>21.2</v>
      </c>
      <c r="H39" s="31">
        <f>[1]Лист1!H123</f>
        <v>16.46</v>
      </c>
      <c r="I39" s="31">
        <f>[1]Лист1!I123</f>
        <v>105.25</v>
      </c>
      <c r="J39" s="31">
        <f>[1]Лист1!J123</f>
        <v>576.1</v>
      </c>
      <c r="K39" s="32">
        <f>[1]Лист1!K123</f>
        <v>0</v>
      </c>
      <c r="L39" s="50">
        <f>L33+L34+L35+L36+L37+L38</f>
        <v>144.84</v>
      </c>
      <c r="M39" s="2"/>
    </row>
    <row r="40" spans="1:13" ht="30" customHeight="1" x14ac:dyDescent="0.3">
      <c r="A40" s="33">
        <v>4</v>
      </c>
      <c r="B40" s="33">
        <f>[1]Лист1!B124</f>
        <v>3</v>
      </c>
      <c r="C40" s="34" t="str">
        <f>[1]Лист1!C124</f>
        <v>Ужин 2</v>
      </c>
      <c r="D40" s="35" t="str">
        <f>[1]Лист1!D124</f>
        <v>кисломол.</v>
      </c>
      <c r="E40" s="23" t="str">
        <f>[1]Лист1!E124</f>
        <v>кефир</v>
      </c>
      <c r="F40" s="24">
        <f>[1]Лист1!F124</f>
        <v>150</v>
      </c>
      <c r="G40" s="24">
        <f>[1]Лист1!G124</f>
        <v>4.57</v>
      </c>
      <c r="H40" s="24">
        <f>[1]Лист1!H124</f>
        <v>3.73</v>
      </c>
      <c r="I40" s="24">
        <f>[1]Лист1!I124</f>
        <v>5.97</v>
      </c>
      <c r="J40" s="24">
        <f>[1]Лист1!J124</f>
        <v>79.180000000000007</v>
      </c>
      <c r="K40" s="25">
        <f>[1]Лист1!K124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 t="str">
        <f>[1]Лист1!D130</f>
        <v>итого</v>
      </c>
      <c r="E46" s="30">
        <f>[1]Лист1!E130</f>
        <v>0</v>
      </c>
      <c r="F46" s="31">
        <f>[1]Лист1!F130</f>
        <v>150</v>
      </c>
      <c r="G46" s="31">
        <f>[1]Лист1!G130</f>
        <v>4.57</v>
      </c>
      <c r="H46" s="31">
        <f>[1]Лист1!H130</f>
        <v>3.73</v>
      </c>
      <c r="I46" s="31">
        <f>[1]Лист1!I130</f>
        <v>5.97</v>
      </c>
      <c r="J46" s="31">
        <f>[1]Лист1!J130</f>
        <v>79.180000000000007</v>
      </c>
      <c r="K46" s="32">
        <f>[1]Лист1!K130</f>
        <v>0</v>
      </c>
      <c r="L46" s="31">
        <f>L40</f>
        <v>9.27</v>
      </c>
      <c r="M46" s="2"/>
    </row>
    <row r="47" spans="1:13" ht="15" customHeight="1" thickBot="1" x14ac:dyDescent="0.35">
      <c r="A47" s="43">
        <f>[1]Лист1!A131</f>
        <v>1</v>
      </c>
      <c r="B47" s="43">
        <f>[1]Лист1!B131</f>
        <v>3</v>
      </c>
      <c r="C47" s="47" t="str">
        <f>[1]Лист1!C131</f>
        <v>Итого за день:</v>
      </c>
      <c r="D47" s="48"/>
      <c r="E47" s="38">
        <f>[1]Лист1!E131</f>
        <v>0</v>
      </c>
      <c r="F47" s="39">
        <v>2725</v>
      </c>
      <c r="G47" s="39">
        <f>[1]Лист1!G131</f>
        <v>105.2</v>
      </c>
      <c r="H47" s="39">
        <f>[1]Лист1!H131</f>
        <v>81.739999999999995</v>
      </c>
      <c r="I47" s="39">
        <f>[1]Лист1!I131</f>
        <v>374.95</v>
      </c>
      <c r="J47" s="39">
        <f>[1]Лист1!J131</f>
        <v>2587</v>
      </c>
      <c r="K47" s="40">
        <f>[1]Лист1!K131</f>
        <v>0</v>
      </c>
      <c r="L47" s="51">
        <f>L46+L39+L32+L27+L17+L13</f>
        <v>319.40999999999997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6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2024-04-23T14:21:29Z</dcterms:modified>
</cp:coreProperties>
</file>