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  <workbookView xWindow="0" yWindow="36" windowWidth="22980" windowHeight="9552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Лист1!$1:$47</definedName>
  </definedNames>
  <calcPr calcId="145621"/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B6" i="1" l="1"/>
  <c r="C6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F9" i="1"/>
  <c r="K9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D15" i="1"/>
  <c r="E15" i="1"/>
  <c r="F15" i="1"/>
  <c r="G15" i="1"/>
  <c r="H15" i="1"/>
  <c r="I15" i="1"/>
  <c r="J15" i="1"/>
  <c r="K15" i="1"/>
  <c r="D17" i="1"/>
  <c r="E17" i="1"/>
  <c r="F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UJ6" i="1" l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47" i="1" l="1"/>
  <c r="B47" i="1"/>
  <c r="C47" i="1"/>
  <c r="E47" i="1"/>
  <c r="F47" i="1"/>
  <c r="G47" i="1"/>
  <c r="H47" i="1"/>
  <c r="I47" i="1"/>
  <c r="J47" i="1"/>
  <c r="K47" i="1"/>
  <c r="A88" i="1" l="1"/>
  <c r="A89" i="1"/>
</calcChain>
</file>

<file path=xl/sharedStrings.xml><?xml version="1.0" encoding="utf-8"?>
<sst xmlns="http://schemas.openxmlformats.org/spreadsheetml/2006/main" count="26" uniqueCount="26">
  <si>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</si>
  <si>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</si>
  <si>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</si>
  <si>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</si>
  <si>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</si>
  <si>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</si>
  <si>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</si>
  <si>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</si>
  <si>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</si>
  <si>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</si>
  <si>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</si>
  <si>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</si>
  <si>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</si>
  <si>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</si>
  <si>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</si>
  <si>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</si>
  <si>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</si>
  <si>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</si>
  <si>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</si>
  <si>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</si>
  <si>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</si>
  <si>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</si>
  <si>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</si>
  <si>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</si>
  <si>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</si>
  <si>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хлеб пшеничный масло,сыр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</si>
</sst>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  <cell r="B6">
            <v>1</v>
          </cell>
          <cell r="C6" t="str">
            <v>Завтрак</v>
          </cell>
          <cell r="D6" t="str">
            <v>гор.блюдо</v>
          </cell>
          <cell r="E6" t="str">
            <v>суп молочный рисовый</v>
          </cell>
          <cell r="F6">
            <v>200</v>
          </cell>
          <cell r="G6">
            <v>3.6</v>
          </cell>
          <cell r="H6">
            <v>3.76</v>
          </cell>
          <cell r="I6">
            <v>14.56</v>
          </cell>
          <cell r="J6">
            <v>108</v>
          </cell>
          <cell r="K6">
            <v>162</v>
          </cell>
        </row>
        <row r="7">
          <cell r="D7" t="str">
            <v>гор.напиток</v>
          </cell>
          <cell r="E7" t="str">
            <v>кофейный напиток</v>
          </cell>
          <cell r="F7">
            <v>200</v>
          </cell>
          <cell r="G7">
            <v>0.99</v>
          </cell>
          <cell r="H7">
            <v>0.17</v>
          </cell>
          <cell r="I7">
            <v>26</v>
          </cell>
          <cell r="J7">
            <v>109.4</v>
          </cell>
          <cell r="K7">
            <v>636</v>
          </cell>
        </row>
        <row r="8">
          <cell r="D8" t="str">
            <v>закуска</v>
          </cell>
          <cell r="E8" t="str">
            <v>яйцо варёное</v>
          </cell>
          <cell r="F8" t="str">
            <v>1 штука</v>
          </cell>
          <cell r="G8">
            <v>5.0999999999999996</v>
          </cell>
          <cell r="H8">
            <v>4.5999999999999996</v>
          </cell>
          <cell r="I8">
            <v>0.3</v>
          </cell>
          <cell r="J8">
            <v>63</v>
          </cell>
          <cell r="K8" t="str">
            <v>стр. 58</v>
          </cell>
        </row>
        <row r="9">
          <cell r="D9" t="str">
            <v>хлеб</v>
          </cell>
          <cell r="F9">
            <v>70</v>
          </cell>
          <cell r="K9" t="str">
            <v>стр. 134 стр. 122 стр. 50</v>
          </cell>
        </row>
        <row r="13">
          <cell r="D13" t="str">
            <v>итого</v>
          </cell>
          <cell r="F13">
            <v>470</v>
          </cell>
          <cell r="G13">
            <v>16.84</v>
          </cell>
          <cell r="H13">
            <v>16.759999999999998</v>
          </cell>
          <cell r="I13">
            <v>65.81</v>
          </cell>
          <cell r="J13">
            <v>484.5</v>
          </cell>
        </row>
        <row r="14">
          <cell r="B14">
            <v>1</v>
          </cell>
          <cell r="C14" t="str">
            <v>Завтрак 2</v>
          </cell>
          <cell r="D14" t="str">
            <v>фрукты</v>
          </cell>
          <cell r="E14" t="str">
            <v>яблоко</v>
          </cell>
          <cell r="F14">
            <v>180</v>
          </cell>
          <cell r="G14">
            <v>0.7</v>
          </cell>
          <cell r="H14">
            <v>0.7</v>
          </cell>
          <cell r="I14">
            <v>17.600000000000001</v>
          </cell>
          <cell r="J14">
            <v>84.6</v>
          </cell>
          <cell r="K14" t="str">
            <v>стр. 184</v>
          </cell>
        </row>
        <row r="15">
          <cell r="D15" t="str">
            <v>напиток</v>
          </cell>
          <cell r="E15" t="str">
            <v>сок фруктовый</v>
          </cell>
          <cell r="F15">
            <v>200</v>
          </cell>
          <cell r="G15">
            <v>0.2</v>
          </cell>
          <cell r="H15">
            <v>0</v>
          </cell>
          <cell r="I15">
            <v>26</v>
          </cell>
          <cell r="J15">
            <v>106</v>
          </cell>
          <cell r="K15" t="str">
            <v>стр. 216</v>
          </cell>
        </row>
        <row r="17">
          <cell r="D17" t="str">
            <v>итого</v>
          </cell>
          <cell r="F17">
            <v>380</v>
          </cell>
          <cell r="G17">
            <v>0.89999999999999991</v>
          </cell>
          <cell r="H17">
            <v>0.7</v>
          </cell>
          <cell r="I17">
            <v>17.600000000000001</v>
          </cell>
          <cell r="J17">
            <v>190.6</v>
          </cell>
        </row>
        <row r="18">
          <cell r="B18">
            <v>1</v>
          </cell>
          <cell r="C18" t="str">
            <v>Обед</v>
          </cell>
          <cell r="D18" t="str">
            <v>закуска</v>
          </cell>
          <cell r="E18" t="str">
            <v>помидор свежий</v>
          </cell>
          <cell r="F18">
            <v>60</v>
          </cell>
          <cell r="G18">
            <v>0.66</v>
          </cell>
          <cell r="H18">
            <v>0.12</v>
          </cell>
          <cell r="I18">
            <v>2.2799999999999998</v>
          </cell>
          <cell r="J18">
            <v>14.4</v>
          </cell>
          <cell r="K18">
            <v>562</v>
          </cell>
        </row>
        <row r="19">
          <cell r="D19" t="str">
            <v>1 блюдо</v>
          </cell>
          <cell r="E19" t="str">
            <v>борщ на мясном бульоне со сметаной</v>
          </cell>
          <cell r="F19">
            <v>280</v>
          </cell>
          <cell r="G19">
            <v>7.66</v>
          </cell>
          <cell r="H19">
            <v>6.11</v>
          </cell>
          <cell r="I19">
            <v>13.5</v>
          </cell>
          <cell r="J19">
            <v>140.80000000000001</v>
          </cell>
          <cell r="K19">
            <v>110357</v>
          </cell>
        </row>
        <row r="20">
          <cell r="D20" t="str">
            <v>2 блюдо</v>
          </cell>
          <cell r="E20" t="str">
            <v>печень тушёная в соусе</v>
          </cell>
          <cell r="F20">
            <v>125</v>
          </cell>
          <cell r="G20">
            <v>16.8</v>
          </cell>
          <cell r="H20">
            <v>11.5</v>
          </cell>
          <cell r="I20">
            <v>10.7</v>
          </cell>
          <cell r="J20">
            <v>198</v>
          </cell>
          <cell r="K20">
            <v>408</v>
          </cell>
        </row>
        <row r="21">
          <cell r="D21" t="str">
            <v>гарнир</v>
          </cell>
          <cell r="E21" t="str">
            <v>каша пшеничная</v>
          </cell>
          <cell r="F21">
            <v>150</v>
          </cell>
          <cell r="G21">
            <v>6.6</v>
          </cell>
          <cell r="H21">
            <v>5.37</v>
          </cell>
          <cell r="I21">
            <v>38.299999999999997</v>
          </cell>
          <cell r="J21">
            <v>228.58</v>
          </cell>
          <cell r="K21" t="str">
            <v>табл 4</v>
          </cell>
        </row>
        <row r="22">
          <cell r="D22" t="str">
            <v>напиток</v>
          </cell>
          <cell r="E22" t="str">
            <v>компот из сухофруктов</v>
          </cell>
          <cell r="F22">
            <v>200</v>
          </cell>
          <cell r="G22">
            <v>0.56000000000000005</v>
          </cell>
          <cell r="H22">
            <v>0.05</v>
          </cell>
          <cell r="I22">
            <v>27.89</v>
          </cell>
          <cell r="J22">
            <v>113.79</v>
          </cell>
          <cell r="K22">
            <v>588</v>
          </cell>
        </row>
        <row r="23">
          <cell r="D23" t="str">
            <v>хлеб бел.</v>
          </cell>
          <cell r="E23" t="str">
            <v>хлеб пшеничный</v>
          </cell>
          <cell r="F23">
            <v>50</v>
          </cell>
          <cell r="G23">
            <v>4.45</v>
          </cell>
          <cell r="H23">
            <v>1.6</v>
          </cell>
          <cell r="I23">
            <v>23.3</v>
          </cell>
          <cell r="J23">
            <v>133</v>
          </cell>
          <cell r="K23" t="str">
            <v>стр. 134</v>
          </cell>
        </row>
        <row r="24">
          <cell r="D24" t="str">
            <v>хлеб черн.</v>
          </cell>
          <cell r="E24" t="str">
            <v>хлеб бородинский</v>
          </cell>
          <cell r="F24">
            <v>40</v>
          </cell>
          <cell r="G24">
            <v>3.4</v>
          </cell>
          <cell r="H24">
            <v>1.26</v>
          </cell>
          <cell r="I24">
            <v>17</v>
          </cell>
          <cell r="J24">
            <v>103.6</v>
          </cell>
          <cell r="K24" t="str">
            <v>стр. 142</v>
          </cell>
        </row>
        <row r="27">
          <cell r="D27" t="str">
            <v>итого</v>
          </cell>
          <cell r="F27">
            <v>905</v>
          </cell>
          <cell r="G27">
            <v>40.130000000000003</v>
          </cell>
          <cell r="H27">
            <v>26.010000000000005</v>
          </cell>
          <cell r="I27">
            <v>132.97</v>
          </cell>
          <cell r="J27">
            <v>932.17000000000007</v>
          </cell>
        </row>
        <row r="28">
          <cell r="B28">
            <v>1</v>
          </cell>
          <cell r="C28" t="str">
            <v>Полдник</v>
          </cell>
          <cell r="D28" t="str">
            <v>булочное</v>
          </cell>
          <cell r="E28" t="str">
            <v>ватрушка с творогом</v>
          </cell>
          <cell r="F28">
            <v>100</v>
          </cell>
          <cell r="G28">
            <v>11.9</v>
          </cell>
          <cell r="H28">
            <v>6.4</v>
          </cell>
          <cell r="I28">
            <v>37.5</v>
          </cell>
          <cell r="J28">
            <v>256</v>
          </cell>
          <cell r="K28">
            <v>208</v>
          </cell>
        </row>
        <row r="29">
          <cell r="D29" t="str">
            <v>напиток</v>
          </cell>
          <cell r="E29" t="str">
            <v>молоко кипячёное</v>
          </cell>
          <cell r="F29">
            <v>200</v>
          </cell>
          <cell r="G29">
            <v>5.8</v>
          </cell>
          <cell r="H29">
            <v>5</v>
          </cell>
          <cell r="I29">
            <v>9.6</v>
          </cell>
          <cell r="J29">
            <v>108</v>
          </cell>
          <cell r="K29">
            <v>644</v>
          </cell>
        </row>
        <row r="32">
          <cell r="D32" t="str">
            <v>итого</v>
          </cell>
          <cell r="F32">
            <v>300</v>
          </cell>
          <cell r="G32">
            <v>17.7</v>
          </cell>
          <cell r="H32">
            <v>11.4</v>
          </cell>
          <cell r="I32">
            <v>47.1</v>
          </cell>
          <cell r="J32">
            <v>364</v>
          </cell>
        </row>
        <row r="33">
          <cell r="B33">
            <v>1</v>
          </cell>
          <cell r="C33" t="str">
            <v>Ужин</v>
          </cell>
          <cell r="D33" t="str">
            <v>гор.блюдо</v>
          </cell>
          <cell r="E33" t="str">
            <v>рыба запечённая с картофелем</v>
          </cell>
          <cell r="F33">
            <v>270</v>
          </cell>
          <cell r="G33">
            <v>10.9</v>
          </cell>
          <cell r="H33">
            <v>11.9</v>
          </cell>
          <cell r="I33">
            <v>29.8</v>
          </cell>
          <cell r="J33">
            <v>279</v>
          </cell>
          <cell r="K33">
            <v>319</v>
          </cell>
        </row>
        <row r="34">
          <cell r="D34" t="str">
            <v>закуска</v>
          </cell>
          <cell r="E34" t="str">
            <v>салат из квашенной капусты с луком</v>
          </cell>
          <cell r="F34">
            <v>70</v>
          </cell>
          <cell r="G34">
            <v>1.08</v>
          </cell>
          <cell r="H34">
            <v>6.06</v>
          </cell>
          <cell r="I34">
            <v>1.8</v>
          </cell>
          <cell r="J34">
            <v>67.8</v>
          </cell>
          <cell r="K34">
            <v>585</v>
          </cell>
        </row>
        <row r="35">
          <cell r="D35" t="str">
            <v>напиток</v>
          </cell>
          <cell r="E35" t="str">
            <v>чай с лимоном</v>
          </cell>
          <cell r="F35">
            <v>207</v>
          </cell>
          <cell r="G35">
            <v>0.2</v>
          </cell>
          <cell r="H35">
            <v>0</v>
          </cell>
          <cell r="I35">
            <v>13.6</v>
          </cell>
          <cell r="J35">
            <v>56</v>
          </cell>
          <cell r="K35">
            <v>629</v>
          </cell>
        </row>
        <row r="36">
          <cell r="D36" t="str">
            <v>хлеб бел.</v>
          </cell>
          <cell r="E36" t="str">
            <v>хлеб пшеничный с маслом</v>
          </cell>
          <cell r="F36">
            <v>60</v>
          </cell>
          <cell r="G36">
            <v>4.53</v>
          </cell>
          <cell r="H36">
            <v>8.85</v>
          </cell>
          <cell r="I36">
            <v>23.43</v>
          </cell>
          <cell r="J36">
            <v>199.1</v>
          </cell>
          <cell r="K36" t="str">
            <v>стр. 134 стр. 122</v>
          </cell>
        </row>
        <row r="37">
          <cell r="D37" t="str">
            <v>хлеб черн.</v>
          </cell>
          <cell r="E37" t="str">
            <v>хлеб бородинский</v>
          </cell>
          <cell r="F37">
            <v>40</v>
          </cell>
          <cell r="G37">
            <v>3.4</v>
          </cell>
          <cell r="H37">
            <v>1.26</v>
          </cell>
          <cell r="I37">
            <v>17</v>
          </cell>
          <cell r="J37">
            <v>103.6</v>
          </cell>
          <cell r="K37" t="str">
            <v>стр. 142</v>
          </cell>
        </row>
        <row r="39">
          <cell r="D39" t="str">
            <v>итого</v>
          </cell>
          <cell r="F39">
            <v>647</v>
          </cell>
          <cell r="G39">
            <v>20.11</v>
          </cell>
          <cell r="H39">
            <v>28.070000000000004</v>
          </cell>
          <cell r="I39">
            <v>85.63</v>
          </cell>
          <cell r="J39">
            <v>705.5</v>
          </cell>
        </row>
        <row r="40">
          <cell r="B40">
            <v>1</v>
          </cell>
          <cell r="C40" t="str">
            <v>Ужин 2</v>
          </cell>
          <cell r="D40" t="str">
            <v>кисломол.</v>
          </cell>
          <cell r="E40" t="str">
            <v>кефир</v>
          </cell>
          <cell r="F40">
            <v>150</v>
          </cell>
          <cell r="G40">
            <v>4.57</v>
          </cell>
          <cell r="H40">
            <v>3.73</v>
          </cell>
          <cell r="I40">
            <v>5.97</v>
          </cell>
          <cell r="J40">
            <v>79.180000000000007</v>
          </cell>
          <cell r="K40">
            <v>645</v>
          </cell>
        </row>
        <row r="46">
          <cell r="D46" t="str">
            <v>итого</v>
          </cell>
          <cell r="F46">
            <v>150</v>
          </cell>
          <cell r="G46">
            <v>4.57</v>
          </cell>
          <cell r="H46">
            <v>3.73</v>
          </cell>
          <cell r="I46">
            <v>5.97</v>
          </cell>
          <cell r="J46">
            <v>79.180000000000007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8">
          <cell r="A48">
            <v>1</v>
          </cell>
        </row>
        <row r="215">
          <cell r="A215">
            <v>1</v>
          </cell>
          <cell r="B215">
            <v>5</v>
          </cell>
          <cell r="C215" t="str">
            <v>Итого за день:</v>
          </cell>
          <cell r="F215">
            <v>2652</v>
          </cell>
          <cell r="G215">
            <v>91.66</v>
          </cell>
          <cell r="H215">
            <v>75.310000000000016</v>
          </cell>
          <cell r="I215">
            <v>360.16</v>
          </cell>
          <cell r="J215">
            <v>2537.67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view="pageBreakPreview" topLeftCell="GO37" zoomScale="60" zoomScaleNormal="100" workbookViewId="0">
      <selection activeCell="M1" sqref="M1:HZ50"/>
    </sheetView>
    <sheetView tabSelected="1" topLeftCell="A28" workbookViewId="1">
      <selection activeCell="P11" sqref="P11"/>
    </sheetView>
  </sheetViews>
  <sheetFormatPr defaultRowHeight="14.4" x14ac:dyDescent="0.3"/>
  <cols>
    <col min="4" max="4" width="11.44140625" customWidth="1"/>
    <col min="5" max="5" width="27.10937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22</v>
      </c>
      <c r="I3" s="8">
        <v>4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3" customHeight="1" x14ac:dyDescent="0.3">
      <c r="A6" s="41">
        <v>4</v>
      </c>
      <c r="B6" s="20">
        <f>[1]Лист1!B6</f>
        <v>1</v>
      </c>
      <c r="C6" s="15" t="str">
        <f>[1]Лист1!C6</f>
        <v>Завтрак</v>
      </c>
      <c r="D6" s="16" t="str">
        <f>[1]Лист1!D6</f>
        <v>гор.блюдо</v>
      </c>
      <c r="E6" s="17" t="str">
        <f>[1]Лист1!E6</f>
        <v>суп молочный рисовый</v>
      </c>
      <c r="F6" s="18">
        <f>[1]Лист1!F6</f>
        <v>200</v>
      </c>
      <c r="G6" s="18">
        <f>[1]Лист1!G6</f>
        <v>3.6</v>
      </c>
      <c r="H6" s="18">
        <f>[1]Лист1!H6</f>
        <v>3.76</v>
      </c>
      <c r="I6" s="18">
        <f>[1]Лист1!I6</f>
        <v>14.56</v>
      </c>
      <c r="J6" s="18">
        <f>[1]Лист1!J6</f>
        <v>108</v>
      </c>
      <c r="K6" s="19">
        <f>[1]Лист1!K6</f>
        <v>162</v>
      </c>
      <c r="L6" s="18">
        <v>12.24</v>
      </c>
      <c r="M6" s="2"/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0" customHeight="1" x14ac:dyDescent="0.3">
      <c r="A7" s="41"/>
      <c r="B7" s="20"/>
      <c r="C7" s="21"/>
      <c r="D7" s="26" t="str">
        <f>[1]Лист1!D7</f>
        <v>гор.напиток</v>
      </c>
      <c r="E7" s="23" t="str">
        <f>[1]Лист1!E7</f>
        <v>кофейный напиток</v>
      </c>
      <c r="F7" s="24">
        <f>[1]Лист1!F7</f>
        <v>200</v>
      </c>
      <c r="G7" s="24">
        <f>[1]Лист1!G7</f>
        <v>0.99</v>
      </c>
      <c r="H7" s="24">
        <f>[1]Лист1!H7</f>
        <v>0.17</v>
      </c>
      <c r="I7" s="24">
        <f>[1]Лист1!I7</f>
        <v>26</v>
      </c>
      <c r="J7" s="24">
        <f>[1]Лист1!J7</f>
        <v>109.4</v>
      </c>
      <c r="K7" s="25">
        <f>[1]Лист1!K7</f>
        <v>636</v>
      </c>
      <c r="L7" s="49">
        <v>8.9</v>
      </c>
      <c r="M7" s="2"/>
    </row>
    <row r="8" spans="1:16384" ht="26.4" customHeight="1" x14ac:dyDescent="0.3">
      <c r="A8" s="41"/>
      <c r="B8" s="20"/>
      <c r="C8" s="21"/>
      <c r="D8" s="22" t="str">
        <f>[1]Лист1!D8</f>
        <v>закуска</v>
      </c>
      <c r="E8" s="23" t="str">
        <f>[1]Лист1!E8</f>
        <v>яйцо варёное</v>
      </c>
      <c r="F8" s="24" t="str">
        <f>[1]Лист1!F8</f>
        <v>1 штука</v>
      </c>
      <c r="G8" s="24">
        <f>[1]Лист1!G8</f>
        <v>5.0999999999999996</v>
      </c>
      <c r="H8" s="24">
        <f>[1]Лист1!H8</f>
        <v>4.5999999999999996</v>
      </c>
      <c r="I8" s="24">
        <f>[1]Лист1!I8</f>
        <v>0.3</v>
      </c>
      <c r="J8" s="24">
        <f>[1]Лист1!J8</f>
        <v>63</v>
      </c>
      <c r="K8" s="25" t="str">
        <f>[1]Лист1!K8</f>
        <v>стр. 58</v>
      </c>
      <c r="L8" s="49">
        <v>15</v>
      </c>
      <c r="M8" s="2"/>
    </row>
    <row r="9" spans="1:16384" ht="44.4" customHeight="1" x14ac:dyDescent="0.3">
      <c r="A9" s="41"/>
      <c r="B9" s="20"/>
      <c r="C9" s="21"/>
      <c r="D9" s="22" t="str">
        <f>[1]Лист1!D9</f>
        <v>хлеб</v>
      </c>
      <c r="E9" s="23" t="s">
        <v>25</v>
      </c>
      <c r="F9" s="24">
        <f>[1]Лист1!F9</f>
        <v>70</v>
      </c>
      <c r="G9" s="24">
        <v>3.85</v>
      </c>
      <c r="H9" s="24">
        <v>4</v>
      </c>
      <c r="I9" s="24">
        <v>24.65</v>
      </c>
      <c r="J9" s="24">
        <v>150.5</v>
      </c>
      <c r="K9" s="25" t="str">
        <f>[1]Лист1!K9</f>
        <v>стр. 134 стр. 122 стр. 50</v>
      </c>
      <c r="L9" s="24">
        <v>18.96</v>
      </c>
      <c r="M9" s="2"/>
    </row>
    <row r="10" spans="1:16384" x14ac:dyDescent="0.3">
      <c r="A10" s="41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6384" x14ac:dyDescent="0.3">
      <c r="A11" s="41"/>
      <c r="B11" s="20"/>
      <c r="C11" s="21"/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6384" x14ac:dyDescent="0.3">
      <c r="A12" s="41"/>
      <c r="B12" s="20"/>
      <c r="C12" s="21"/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6384" x14ac:dyDescent="0.3">
      <c r="A13" s="42"/>
      <c r="B13" s="27"/>
      <c r="C13" s="28"/>
      <c r="D13" s="29" t="str">
        <f>[1]Лист1!D13</f>
        <v>итого</v>
      </c>
      <c r="E13" s="30">
        <f>[1]Лист1!E13</f>
        <v>0</v>
      </c>
      <c r="F13" s="31">
        <f>[1]Лист1!F13</f>
        <v>470</v>
      </c>
      <c r="G13" s="31">
        <f>[1]Лист1!G13</f>
        <v>16.84</v>
      </c>
      <c r="H13" s="31">
        <f>[1]Лист1!H13</f>
        <v>16.759999999999998</v>
      </c>
      <c r="I13" s="31">
        <f>[1]Лист1!I13</f>
        <v>65.81</v>
      </c>
      <c r="J13" s="31">
        <f>[1]Лист1!J13</f>
        <v>484.5</v>
      </c>
      <c r="K13" s="32">
        <f>[1]Лист1!K13</f>
        <v>0</v>
      </c>
      <c r="L13" s="50">
        <f>L6+L7+L8+L9</f>
        <v>55.1</v>
      </c>
      <c r="M13" s="2"/>
    </row>
    <row r="14" spans="1:16384" ht="30.6" customHeight="1" x14ac:dyDescent="0.3">
      <c r="A14" s="33">
        <v>4</v>
      </c>
      <c r="B14" s="33">
        <f>[1]Лист1!B14</f>
        <v>1</v>
      </c>
      <c r="C14" s="34" t="str">
        <f>[1]Лист1!C14</f>
        <v>Завтрак 2</v>
      </c>
      <c r="D14" s="35" t="str">
        <f>[1]Лист1!D14</f>
        <v>фрукты</v>
      </c>
      <c r="E14" s="23" t="str">
        <f>[1]Лист1!E14</f>
        <v>яблоко</v>
      </c>
      <c r="F14" s="24">
        <f>[1]Лист1!F14</f>
        <v>180</v>
      </c>
      <c r="G14" s="24">
        <f>[1]Лист1!G14</f>
        <v>0.7</v>
      </c>
      <c r="H14" s="24">
        <f>[1]Лист1!H14</f>
        <v>0.7</v>
      </c>
      <c r="I14" s="24">
        <f>[1]Лист1!I14</f>
        <v>17.600000000000001</v>
      </c>
      <c r="J14" s="24">
        <f>[1]Лист1!J14</f>
        <v>84.6</v>
      </c>
      <c r="K14" s="25" t="str">
        <f>[1]Лист1!K14</f>
        <v>стр. 184</v>
      </c>
      <c r="L14" s="49">
        <v>16.2</v>
      </c>
      <c r="M14" s="2"/>
    </row>
    <row r="15" spans="1:16384" ht="29.4" customHeight="1" x14ac:dyDescent="0.3">
      <c r="A15" s="41"/>
      <c r="B15" s="20"/>
      <c r="C15" s="21"/>
      <c r="D15" s="26" t="str">
        <f>[1]Лист1!D15</f>
        <v>напиток</v>
      </c>
      <c r="E15" s="23" t="str">
        <f>[1]Лист1!E15</f>
        <v>сок фруктовый</v>
      </c>
      <c r="F15" s="24">
        <f>[1]Лист1!F15</f>
        <v>200</v>
      </c>
      <c r="G15" s="24">
        <f>[1]Лист1!G15</f>
        <v>0.2</v>
      </c>
      <c r="H15" s="24">
        <f>[1]Лист1!H15</f>
        <v>0</v>
      </c>
      <c r="I15" s="24">
        <f>[1]Лист1!I15</f>
        <v>26</v>
      </c>
      <c r="J15" s="24">
        <f>[1]Лист1!J15</f>
        <v>106</v>
      </c>
      <c r="K15" s="25" t="str">
        <f>[1]Лист1!K15</f>
        <v>стр. 216</v>
      </c>
      <c r="L15" s="49">
        <v>24</v>
      </c>
      <c r="M15" s="2"/>
    </row>
    <row r="16" spans="1:16384" x14ac:dyDescent="0.3">
      <c r="A16" s="41"/>
      <c r="B16" s="20"/>
      <c r="C16" s="21"/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42"/>
      <c r="B17" s="27"/>
      <c r="C17" s="28"/>
      <c r="D17" s="29" t="str">
        <f>[1]Лист1!D17</f>
        <v>итого</v>
      </c>
      <c r="E17" s="30">
        <f>[1]Лист1!E17</f>
        <v>0</v>
      </c>
      <c r="F17" s="31">
        <f>[1]Лист1!F17</f>
        <v>380</v>
      </c>
      <c r="G17" s="31">
        <f>[1]Лист1!G17</f>
        <v>0.89999999999999991</v>
      </c>
      <c r="H17" s="31">
        <f>[1]Лист1!H17</f>
        <v>0.7</v>
      </c>
      <c r="I17" s="31">
        <f>[1]Лист1!I17</f>
        <v>17.600000000000001</v>
      </c>
      <c r="J17" s="31">
        <f>[1]Лист1!J17</f>
        <v>190.6</v>
      </c>
      <c r="K17" s="32">
        <f>[1]Лист1!K17</f>
        <v>0</v>
      </c>
      <c r="L17" s="50">
        <f>L14+L15</f>
        <v>40.200000000000003</v>
      </c>
      <c r="M17" s="2"/>
    </row>
    <row r="18" spans="1:13" ht="31.8" customHeight="1" x14ac:dyDescent="0.3">
      <c r="A18" s="33">
        <v>4</v>
      </c>
      <c r="B18" s="33">
        <f>[1]Лист1!B18</f>
        <v>1</v>
      </c>
      <c r="C18" s="34" t="str">
        <f>[1]Лист1!C18</f>
        <v>Обед</v>
      </c>
      <c r="D18" s="22" t="str">
        <f>[1]Лист1!D18</f>
        <v>закуска</v>
      </c>
      <c r="E18" s="23" t="str">
        <f>[1]Лист1!E18</f>
        <v>помидор свежий</v>
      </c>
      <c r="F18" s="24">
        <f>[1]Лист1!F18</f>
        <v>60</v>
      </c>
      <c r="G18" s="24">
        <f>[1]Лист1!G18</f>
        <v>0.66</v>
      </c>
      <c r="H18" s="24">
        <f>[1]Лист1!H18</f>
        <v>0.12</v>
      </c>
      <c r="I18" s="24">
        <f>[1]Лист1!I18</f>
        <v>2.2799999999999998</v>
      </c>
      <c r="J18" s="24">
        <f>[1]Лист1!J18</f>
        <v>14.4</v>
      </c>
      <c r="K18" s="25">
        <f>[1]Лист1!K18</f>
        <v>562</v>
      </c>
      <c r="L18" s="49">
        <v>19.2</v>
      </c>
      <c r="M18" s="2"/>
    </row>
    <row r="19" spans="1:13" ht="36.6" customHeight="1" x14ac:dyDescent="0.3">
      <c r="A19" s="41"/>
      <c r="B19" s="20"/>
      <c r="C19" s="21"/>
      <c r="D19" s="22" t="str">
        <f>[1]Лист1!D19</f>
        <v>1 блюдо</v>
      </c>
      <c r="E19" s="23" t="str">
        <f>[1]Лист1!E19</f>
        <v>борщ на мясном бульоне со сметаной</v>
      </c>
      <c r="F19" s="24">
        <f>[1]Лист1!F19</f>
        <v>280</v>
      </c>
      <c r="G19" s="24">
        <f>[1]Лист1!G19</f>
        <v>7.66</v>
      </c>
      <c r="H19" s="24">
        <f>[1]Лист1!H19</f>
        <v>6.11</v>
      </c>
      <c r="I19" s="24">
        <f>[1]Лист1!I19</f>
        <v>13.5</v>
      </c>
      <c r="J19" s="24">
        <f>[1]Лист1!J19</f>
        <v>140.80000000000001</v>
      </c>
      <c r="K19" s="36">
        <f>[1]Лист1!K19</f>
        <v>110357</v>
      </c>
      <c r="L19" s="24">
        <v>45.18</v>
      </c>
      <c r="M19" s="2"/>
    </row>
    <row r="20" spans="1:13" ht="34.200000000000003" customHeight="1" x14ac:dyDescent="0.3">
      <c r="A20" s="41"/>
      <c r="B20" s="20"/>
      <c r="C20" s="21"/>
      <c r="D20" s="22" t="str">
        <f>[1]Лист1!D20</f>
        <v>2 блюдо</v>
      </c>
      <c r="E20" s="23" t="str">
        <f>[1]Лист1!E20</f>
        <v>печень тушёная в соусе</v>
      </c>
      <c r="F20" s="24">
        <f>[1]Лист1!F20</f>
        <v>125</v>
      </c>
      <c r="G20" s="24">
        <f>[1]Лист1!G20</f>
        <v>16.8</v>
      </c>
      <c r="H20" s="24">
        <f>[1]Лист1!H20</f>
        <v>11.5</v>
      </c>
      <c r="I20" s="24">
        <f>[1]Лист1!I20</f>
        <v>10.7</v>
      </c>
      <c r="J20" s="24">
        <f>[1]Лист1!J20</f>
        <v>198</v>
      </c>
      <c r="K20" s="25">
        <f>[1]Лист1!K20</f>
        <v>408</v>
      </c>
      <c r="L20" s="24">
        <v>50.53</v>
      </c>
      <c r="M20" s="2"/>
    </row>
    <row r="21" spans="1:13" ht="32.4" customHeight="1" x14ac:dyDescent="0.3">
      <c r="A21" s="41"/>
      <c r="B21" s="20"/>
      <c r="C21" s="21"/>
      <c r="D21" s="22" t="str">
        <f>[1]Лист1!D21</f>
        <v>гарнир</v>
      </c>
      <c r="E21" s="23" t="str">
        <f>[1]Лист1!E21</f>
        <v>каша пшеничная</v>
      </c>
      <c r="F21" s="24">
        <f>[1]Лист1!F21</f>
        <v>150</v>
      </c>
      <c r="G21" s="24">
        <f>[1]Лист1!G21</f>
        <v>6.6</v>
      </c>
      <c r="H21" s="24">
        <f>[1]Лист1!H21</f>
        <v>5.37</v>
      </c>
      <c r="I21" s="24">
        <f>[1]Лист1!I21</f>
        <v>38.299999999999997</v>
      </c>
      <c r="J21" s="24">
        <f>[1]Лист1!J21</f>
        <v>228.58</v>
      </c>
      <c r="K21" s="25" t="str">
        <f>[1]Лист1!K21</f>
        <v>табл 4</v>
      </c>
      <c r="L21" s="24">
        <v>5.84</v>
      </c>
      <c r="M21" s="2"/>
    </row>
    <row r="22" spans="1:13" ht="36" customHeight="1" x14ac:dyDescent="0.3">
      <c r="A22" s="41"/>
      <c r="B22" s="20"/>
      <c r="C22" s="21"/>
      <c r="D22" s="22" t="str">
        <f>[1]Лист1!D22</f>
        <v>напиток</v>
      </c>
      <c r="E22" s="23" t="str">
        <f>[1]Лист1!E22</f>
        <v>компот из сухофруктов</v>
      </c>
      <c r="F22" s="24">
        <f>[1]Лист1!F22</f>
        <v>200</v>
      </c>
      <c r="G22" s="24">
        <f>[1]Лист1!G22</f>
        <v>0.56000000000000005</v>
      </c>
      <c r="H22" s="24">
        <f>[1]Лист1!H22</f>
        <v>0.05</v>
      </c>
      <c r="I22" s="24">
        <f>[1]Лист1!I22</f>
        <v>27.89</v>
      </c>
      <c r="J22" s="24">
        <f>[1]Лист1!J22</f>
        <v>113.79</v>
      </c>
      <c r="K22" s="25">
        <f>[1]Лист1!K22</f>
        <v>588</v>
      </c>
      <c r="L22" s="49">
        <v>5.2</v>
      </c>
      <c r="M22" s="2"/>
    </row>
    <row r="23" spans="1:13" ht="35.4" customHeight="1" x14ac:dyDescent="0.3">
      <c r="A23" s="41"/>
      <c r="B23" s="20"/>
      <c r="C23" s="21"/>
      <c r="D23" s="22" t="str">
        <f>[1]Лист1!D23</f>
        <v>хлеб бел.</v>
      </c>
      <c r="E23" s="23" t="str">
        <f>[1]Лист1!E23</f>
        <v>хлеб пшеничный</v>
      </c>
      <c r="F23" s="24">
        <f>[1]Лист1!F23</f>
        <v>50</v>
      </c>
      <c r="G23" s="24">
        <f>[1]Лист1!G23</f>
        <v>4.45</v>
      </c>
      <c r="H23" s="24">
        <f>[1]Лист1!H23</f>
        <v>1.6</v>
      </c>
      <c r="I23" s="24">
        <f>[1]Лист1!I23</f>
        <v>23.3</v>
      </c>
      <c r="J23" s="24">
        <f>[1]Лист1!J23</f>
        <v>133</v>
      </c>
      <c r="K23" s="25" t="str">
        <f>[1]Лист1!K23</f>
        <v>стр. 134</v>
      </c>
      <c r="L23" s="24">
        <v>3.01</v>
      </c>
      <c r="M23" s="2"/>
    </row>
    <row r="24" spans="1:13" ht="36" customHeight="1" x14ac:dyDescent="0.3">
      <c r="A24" s="41"/>
      <c r="B24" s="20"/>
      <c r="C24" s="21"/>
      <c r="D24" s="22" t="str">
        <f>[1]Лист1!D24</f>
        <v>хлеб черн.</v>
      </c>
      <c r="E24" s="23" t="str">
        <f>[1]Лист1!E24</f>
        <v>хлеб бородинский</v>
      </c>
      <c r="F24" s="24">
        <f>[1]Лист1!F24</f>
        <v>40</v>
      </c>
      <c r="G24" s="24">
        <f>[1]Лист1!G24</f>
        <v>3.4</v>
      </c>
      <c r="H24" s="24">
        <f>[1]Лист1!H24</f>
        <v>1.26</v>
      </c>
      <c r="I24" s="24">
        <f>[1]Лист1!I24</f>
        <v>17</v>
      </c>
      <c r="J24" s="24">
        <f>[1]Лист1!J24</f>
        <v>103.6</v>
      </c>
      <c r="K24" s="25" t="str">
        <f>[1]Лист1!K24</f>
        <v>стр. 142</v>
      </c>
      <c r="L24" s="24">
        <v>2.3199999999999998</v>
      </c>
      <c r="M24" s="2"/>
    </row>
    <row r="25" spans="1:13" x14ac:dyDescent="0.3">
      <c r="A25" s="41"/>
      <c r="B25" s="20"/>
      <c r="C25" s="21"/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41"/>
      <c r="B26" s="20"/>
      <c r="C26" s="21"/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2"/>
      <c r="B27" s="27"/>
      <c r="C27" s="28"/>
      <c r="D27" s="29" t="str">
        <f>[1]Лист1!D27</f>
        <v>итого</v>
      </c>
      <c r="E27" s="30">
        <f>[1]Лист1!E27</f>
        <v>0</v>
      </c>
      <c r="F27" s="31">
        <f>[1]Лист1!F27</f>
        <v>905</v>
      </c>
      <c r="G27" s="31">
        <f>[1]Лист1!G27</f>
        <v>40.130000000000003</v>
      </c>
      <c r="H27" s="31">
        <f>[1]Лист1!H27</f>
        <v>26.010000000000005</v>
      </c>
      <c r="I27" s="31">
        <f>[1]Лист1!I27</f>
        <v>132.97</v>
      </c>
      <c r="J27" s="31">
        <f>[1]Лист1!J27</f>
        <v>932.17000000000007</v>
      </c>
      <c r="K27" s="32">
        <f>[1]Лист1!K27</f>
        <v>0</v>
      </c>
      <c r="L27" s="50">
        <f>L18+L19+L20+L21+L22+L23+L24</f>
        <v>131.28</v>
      </c>
      <c r="M27" s="2"/>
    </row>
    <row r="28" spans="1:13" ht="34.799999999999997" customHeight="1" x14ac:dyDescent="0.3">
      <c r="A28" s="33">
        <v>4</v>
      </c>
      <c r="B28" s="33">
        <f>[1]Лист1!B28</f>
        <v>1</v>
      </c>
      <c r="C28" s="34" t="str">
        <f>[1]Лист1!C28</f>
        <v>Полдник</v>
      </c>
      <c r="D28" s="35" t="str">
        <f>[1]Лист1!D28</f>
        <v>булочное</v>
      </c>
      <c r="E28" s="23" t="str">
        <f>[1]Лист1!E28</f>
        <v>ватрушка с творогом</v>
      </c>
      <c r="F28" s="24">
        <f>[1]Лист1!F28</f>
        <v>100</v>
      </c>
      <c r="G28" s="24">
        <f>[1]Лист1!G28</f>
        <v>11.9</v>
      </c>
      <c r="H28" s="24">
        <f>[1]Лист1!H28</f>
        <v>6.4</v>
      </c>
      <c r="I28" s="24">
        <f>[1]Лист1!I28</f>
        <v>37.5</v>
      </c>
      <c r="J28" s="24">
        <f>[1]Лист1!J28</f>
        <v>256</v>
      </c>
      <c r="K28" s="25">
        <f>[1]Лист1!K28</f>
        <v>208</v>
      </c>
      <c r="L28" s="24">
        <v>21.29</v>
      </c>
      <c r="M28" s="2"/>
    </row>
    <row r="29" spans="1:13" ht="33" customHeight="1" x14ac:dyDescent="0.3">
      <c r="A29" s="41"/>
      <c r="B29" s="20"/>
      <c r="C29" s="21"/>
      <c r="D29" s="35" t="str">
        <f>[1]Лист1!D29</f>
        <v>напиток</v>
      </c>
      <c r="E29" s="23" t="str">
        <f>[1]Лист1!E29</f>
        <v>молоко кипячёное</v>
      </c>
      <c r="F29" s="24">
        <f>[1]Лист1!F29</f>
        <v>200</v>
      </c>
      <c r="G29" s="24">
        <f>[1]Лист1!G29</f>
        <v>5.8</v>
      </c>
      <c r="H29" s="24">
        <f>[1]Лист1!H29</f>
        <v>5</v>
      </c>
      <c r="I29" s="24">
        <f>[1]Лист1!I29</f>
        <v>9.6</v>
      </c>
      <c r="J29" s="24">
        <f>[1]Лист1!J29</f>
        <v>108</v>
      </c>
      <c r="K29" s="25">
        <f>[1]Лист1!K29</f>
        <v>644</v>
      </c>
      <c r="L29" s="24">
        <v>12.45</v>
      </c>
      <c r="M29" s="2"/>
    </row>
    <row r="30" spans="1:13" x14ac:dyDescent="0.3">
      <c r="A30" s="41"/>
      <c r="B30" s="20"/>
      <c r="C30" s="21"/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41"/>
      <c r="B31" s="20"/>
      <c r="C31" s="21"/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2"/>
      <c r="B32" s="27"/>
      <c r="C32" s="28"/>
      <c r="D32" s="29" t="str">
        <f>[1]Лист1!D32</f>
        <v>итого</v>
      </c>
      <c r="E32" s="30">
        <f>[1]Лист1!E32</f>
        <v>0</v>
      </c>
      <c r="F32" s="31">
        <f>[1]Лист1!F32</f>
        <v>300</v>
      </c>
      <c r="G32" s="31">
        <f>[1]Лист1!G32</f>
        <v>17.7</v>
      </c>
      <c r="H32" s="31">
        <f>[1]Лист1!H32</f>
        <v>11.4</v>
      </c>
      <c r="I32" s="31">
        <f>[1]Лист1!I32</f>
        <v>47.1</v>
      </c>
      <c r="J32" s="31">
        <f>[1]Лист1!J32</f>
        <v>364</v>
      </c>
      <c r="K32" s="32">
        <f>[1]Лист1!K32</f>
        <v>0</v>
      </c>
      <c r="L32" s="31">
        <f>L28+L29</f>
        <v>33.739999999999995</v>
      </c>
      <c r="M32" s="2"/>
    </row>
    <row r="33" spans="1:13" ht="36" customHeight="1" x14ac:dyDescent="0.3">
      <c r="A33" s="33">
        <v>4</v>
      </c>
      <c r="B33" s="33">
        <f>[1]Лист1!B33</f>
        <v>1</v>
      </c>
      <c r="C33" s="34" t="str">
        <f>[1]Лист1!C33</f>
        <v>Ужин</v>
      </c>
      <c r="D33" s="22" t="str">
        <f>[1]Лист1!D33</f>
        <v>гор.блюдо</v>
      </c>
      <c r="E33" s="23" t="str">
        <f>[1]Лист1!E33</f>
        <v>рыба запечённая с картофелем</v>
      </c>
      <c r="F33" s="24">
        <f>[1]Лист1!F33</f>
        <v>270</v>
      </c>
      <c r="G33" s="24">
        <f>[1]Лист1!G33</f>
        <v>10.9</v>
      </c>
      <c r="H33" s="24">
        <f>[1]Лист1!H33</f>
        <v>11.9</v>
      </c>
      <c r="I33" s="24">
        <f>[1]Лист1!I33</f>
        <v>29.8</v>
      </c>
      <c r="J33" s="24">
        <f>[1]Лист1!J33</f>
        <v>279</v>
      </c>
      <c r="K33" s="25">
        <f>[1]Лист1!K33</f>
        <v>319</v>
      </c>
      <c r="L33" s="24">
        <v>51.08</v>
      </c>
      <c r="M33" s="2"/>
    </row>
    <row r="34" spans="1:13" ht="34.200000000000003" customHeight="1" x14ac:dyDescent="0.3">
      <c r="A34" s="41"/>
      <c r="B34" s="20"/>
      <c r="C34" s="21"/>
      <c r="D34" s="22" t="str">
        <f>[1]Лист1!D34</f>
        <v>закуска</v>
      </c>
      <c r="E34" s="23" t="str">
        <f>[1]Лист1!E34</f>
        <v>салат из квашенной капусты с луком</v>
      </c>
      <c r="F34" s="24">
        <f>[1]Лист1!F34</f>
        <v>70</v>
      </c>
      <c r="G34" s="24">
        <f>[1]Лист1!G34</f>
        <v>1.08</v>
      </c>
      <c r="H34" s="24">
        <f>[1]Лист1!H34</f>
        <v>6.06</v>
      </c>
      <c r="I34" s="24">
        <f>[1]Лист1!I34</f>
        <v>1.8</v>
      </c>
      <c r="J34" s="24">
        <f>[1]Лист1!J34</f>
        <v>67.8</v>
      </c>
      <c r="K34" s="25">
        <f>[1]Лист1!K34</f>
        <v>585</v>
      </c>
      <c r="L34" s="24">
        <v>8.5500000000000007</v>
      </c>
      <c r="M34" s="2"/>
    </row>
    <row r="35" spans="1:13" ht="27.6" customHeight="1" x14ac:dyDescent="0.3">
      <c r="A35" s="41"/>
      <c r="B35" s="20"/>
      <c r="C35" s="21"/>
      <c r="D35" s="22" t="str">
        <f>[1]Лист1!D35</f>
        <v>напиток</v>
      </c>
      <c r="E35" s="23" t="str">
        <f>[1]Лист1!E35</f>
        <v>чай с лимоном</v>
      </c>
      <c r="F35" s="24">
        <f>[1]Лист1!F35</f>
        <v>207</v>
      </c>
      <c r="G35" s="24">
        <f>[1]Лист1!G35</f>
        <v>0.2</v>
      </c>
      <c r="H35" s="24">
        <f>[1]Лист1!H35</f>
        <v>0</v>
      </c>
      <c r="I35" s="24">
        <f>[1]Лист1!I35</f>
        <v>13.6</v>
      </c>
      <c r="J35" s="24">
        <f>[1]Лист1!J35</f>
        <v>56</v>
      </c>
      <c r="K35" s="25">
        <f>[1]Лист1!K35</f>
        <v>629</v>
      </c>
      <c r="L35" s="24">
        <v>3.49</v>
      </c>
      <c r="M35" s="2"/>
    </row>
    <row r="36" spans="1:13" ht="31.2" customHeight="1" x14ac:dyDescent="0.3">
      <c r="A36" s="41"/>
      <c r="B36" s="20"/>
      <c r="C36" s="21"/>
      <c r="D36" s="22" t="str">
        <f>[1]Лист1!D36</f>
        <v>хлеб бел.</v>
      </c>
      <c r="E36" s="23" t="str">
        <f>[1]Лист1!E36</f>
        <v>хлеб пшеничный с маслом</v>
      </c>
      <c r="F36" s="24">
        <f>[1]Лист1!F36</f>
        <v>60</v>
      </c>
      <c r="G36" s="24">
        <f>[1]Лист1!G36</f>
        <v>4.53</v>
      </c>
      <c r="H36" s="24">
        <f>[1]Лист1!H36</f>
        <v>8.85</v>
      </c>
      <c r="I36" s="24">
        <f>[1]Лист1!I36</f>
        <v>23.43</v>
      </c>
      <c r="J36" s="24">
        <f>[1]Лист1!J36</f>
        <v>199.1</v>
      </c>
      <c r="K36" s="25" t="str">
        <f>[1]Лист1!K36</f>
        <v>стр. 134 стр. 122</v>
      </c>
      <c r="L36" s="24">
        <v>9.91</v>
      </c>
      <c r="M36" s="2"/>
    </row>
    <row r="37" spans="1:13" ht="31.2" customHeight="1" x14ac:dyDescent="0.3">
      <c r="A37" s="41"/>
      <c r="B37" s="20"/>
      <c r="C37" s="21"/>
      <c r="D37" s="22" t="str">
        <f>[1]Лист1!D37</f>
        <v>хлеб черн.</v>
      </c>
      <c r="E37" s="23" t="str">
        <f>[1]Лист1!E37</f>
        <v>хлеб бородинский</v>
      </c>
      <c r="F37" s="24">
        <f>[1]Лист1!F37</f>
        <v>40</v>
      </c>
      <c r="G37" s="24">
        <f>[1]Лист1!G37</f>
        <v>3.4</v>
      </c>
      <c r="H37" s="24">
        <f>[1]Лист1!H37</f>
        <v>1.26</v>
      </c>
      <c r="I37" s="24">
        <f>[1]Лист1!I37</f>
        <v>17</v>
      </c>
      <c r="J37" s="24">
        <f>[1]Лист1!J37</f>
        <v>103.6</v>
      </c>
      <c r="K37" s="25" t="str">
        <f>[1]Лист1!K37</f>
        <v>стр. 142</v>
      </c>
      <c r="L37" s="24">
        <v>2.3199999999999998</v>
      </c>
      <c r="M37" s="2"/>
    </row>
    <row r="38" spans="1:13" x14ac:dyDescent="0.3">
      <c r="A38" s="41"/>
      <c r="B38" s="20"/>
      <c r="C38" s="21"/>
      <c r="D38" s="26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3">
      <c r="A39" s="42"/>
      <c r="B39" s="27"/>
      <c r="C39" s="28"/>
      <c r="D39" s="29" t="str">
        <f>[1]Лист1!D39</f>
        <v>итого</v>
      </c>
      <c r="E39" s="30">
        <f>[1]Лист1!E39</f>
        <v>0</v>
      </c>
      <c r="F39" s="31">
        <f>[1]Лист1!F39</f>
        <v>647</v>
      </c>
      <c r="G39" s="31">
        <f>[1]Лист1!G39</f>
        <v>20.11</v>
      </c>
      <c r="H39" s="31">
        <f>[1]Лист1!H39</f>
        <v>28.070000000000004</v>
      </c>
      <c r="I39" s="31">
        <f>[1]Лист1!I39</f>
        <v>85.63</v>
      </c>
      <c r="J39" s="31">
        <f>[1]Лист1!J39</f>
        <v>705.5</v>
      </c>
      <c r="K39" s="32">
        <f>[1]Лист1!K39</f>
        <v>0</v>
      </c>
      <c r="L39" s="31">
        <f>L33+L34+L35+L36+L37</f>
        <v>75.349999999999994</v>
      </c>
      <c r="M39" s="2"/>
    </row>
    <row r="40" spans="1:13" ht="27" customHeight="1" x14ac:dyDescent="0.3">
      <c r="A40" s="33">
        <v>4</v>
      </c>
      <c r="B40" s="33">
        <f>[1]Лист1!B40</f>
        <v>1</v>
      </c>
      <c r="C40" s="34" t="str">
        <f>[1]Лист1!C40</f>
        <v>Ужин 2</v>
      </c>
      <c r="D40" s="35" t="str">
        <f>[1]Лист1!D40</f>
        <v>кисломол.</v>
      </c>
      <c r="E40" s="23" t="str">
        <f>[1]Лист1!E40</f>
        <v>кефир</v>
      </c>
      <c r="F40" s="24">
        <f>[1]Лист1!F40</f>
        <v>150</v>
      </c>
      <c r="G40" s="24">
        <f>[1]Лист1!G40</f>
        <v>4.57</v>
      </c>
      <c r="H40" s="24">
        <f>[1]Лист1!H40</f>
        <v>3.73</v>
      </c>
      <c r="I40" s="24">
        <f>[1]Лист1!I40</f>
        <v>5.97</v>
      </c>
      <c r="J40" s="24">
        <f>[1]Лист1!J40</f>
        <v>79.180000000000007</v>
      </c>
      <c r="K40" s="25">
        <f>[1]Лист1!K40</f>
        <v>645</v>
      </c>
      <c r="L40" s="24">
        <v>9.27</v>
      </c>
      <c r="M40" s="2"/>
    </row>
    <row r="41" spans="1:13" x14ac:dyDescent="0.3">
      <c r="A41" s="41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1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1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1"/>
      <c r="B44" s="20"/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41"/>
      <c r="B45" s="20"/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2"/>
      <c r="B46" s="27"/>
      <c r="C46" s="28"/>
      <c r="D46" s="37" t="str">
        <f>[1]Лист1!D46</f>
        <v>итого</v>
      </c>
      <c r="E46" s="30">
        <f>[1]Лист1!E46</f>
        <v>0</v>
      </c>
      <c r="F46" s="31">
        <f>[1]Лист1!F46</f>
        <v>150</v>
      </c>
      <c r="G46" s="31">
        <f>[1]Лист1!G46</f>
        <v>4.57</v>
      </c>
      <c r="H46" s="31">
        <f>[1]Лист1!H46</f>
        <v>3.73</v>
      </c>
      <c r="I46" s="31">
        <f>[1]Лист1!I46</f>
        <v>5.97</v>
      </c>
      <c r="J46" s="31">
        <f>[1]Лист1!J46</f>
        <v>79.180000000000007</v>
      </c>
      <c r="K46" s="32">
        <f>[1]Лист1!K46</f>
        <v>0</v>
      </c>
      <c r="L46" s="31">
        <f>L40</f>
        <v>9.27</v>
      </c>
      <c r="M46" s="2"/>
    </row>
    <row r="47" spans="1:13" ht="15" customHeight="1" thickBot="1" x14ac:dyDescent="0.35">
      <c r="A47" s="43">
        <f>[3]Лист1!A215</f>
        <v>1</v>
      </c>
      <c r="B47" s="43">
        <f>[3]Лист1!B215</f>
        <v>5</v>
      </c>
      <c r="C47" s="47" t="str">
        <f>[3]Лист1!C215</f>
        <v>Итого за день:</v>
      </c>
      <c r="D47" s="48"/>
      <c r="E47" s="38">
        <f>[3]Лист1!E215</f>
        <v>0</v>
      </c>
      <c r="F47" s="39">
        <f>[3]Лист1!F215</f>
        <v>2652</v>
      </c>
      <c r="G47" s="39">
        <f>[3]Лист1!G215</f>
        <v>91.66</v>
      </c>
      <c r="H47" s="39">
        <f>[3]Лист1!H215</f>
        <v>75.310000000000016</v>
      </c>
      <c r="I47" s="39">
        <f>[3]Лист1!I215</f>
        <v>360.16</v>
      </c>
      <c r="J47" s="39">
        <f>[3]Лист1!J215</f>
        <v>2537.67</v>
      </c>
      <c r="K47" s="40">
        <f>[3]Лист1!K215</f>
        <v>0</v>
      </c>
      <c r="L47" s="51">
        <f>L46+L39+L32+L27+L17+L13</f>
        <v>344.94</v>
      </c>
      <c r="M47" s="2"/>
    </row>
    <row r="88" spans="1:1" x14ac:dyDescent="0.3">
      <c r="A88">
        <f>[4]Лист1!A508</f>
        <v>0</v>
      </c>
    </row>
    <row r="89" spans="1:1" x14ac:dyDescent="0.3">
      <c r="A89">
        <f>[4]Лист1!A509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3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2024-04-19T11:29:09Z</dcterms:modified>
</cp:coreProperties>
</file>