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D8" i="1" l="1"/>
  <c r="E8" i="1"/>
  <c r="F8" i="1"/>
  <c r="G8" i="1"/>
  <c r="H8" i="1"/>
  <c r="I8" i="1"/>
  <c r="J8" i="1"/>
  <c r="K8" i="1"/>
  <c r="B6" i="1" l="1"/>
  <c r="C6" i="1"/>
  <c r="D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9" i="1"/>
  <c r="E9" i="1"/>
  <c r="F9" i="1"/>
  <c r="G9" i="1"/>
  <c r="H9" i="1"/>
  <c r="I9" i="1"/>
  <c r="J9" i="1"/>
  <c r="K9" i="1"/>
  <c r="D13" i="1"/>
  <c r="E13" i="1"/>
  <c r="K13" i="1"/>
  <c r="B14" i="1"/>
  <c r="C14" i="1"/>
  <c r="D14" i="1"/>
  <c r="H14" i="1"/>
  <c r="K14" i="1"/>
  <c r="D17" i="1"/>
  <c r="E17" i="1"/>
  <c r="H17" i="1"/>
  <c r="K17" i="1"/>
  <c r="B18" i="1"/>
  <c r="C18" i="1"/>
  <c r="D18" i="1"/>
  <c r="F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K47" i="1"/>
  <c r="R6" i="1" l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<sst xmlns="http://schemas.openxmlformats.org/spreadsheetml/2006/main" count="28" uniqueCount="28">
  <si>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</si>
  <si>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</si>
  <si>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</si>
  <si>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</si>
  <si>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</si>
  <si>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</si>
  <si>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</si>
  <si>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</si>
  <si>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</si>
  <si>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</si>
  <si>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</si>
  <si>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</si>
  <si>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</si>
  <si>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</si>
  <si>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</si>
  <si>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</si>
  <si>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</si>
  <si>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</si>
  <si>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</si>
  <si>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</si>
  <si>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</si>
  <si>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</si>
  <si>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</si>
  <si>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</si>
  <si>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</si>
  <si>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апельсин</t>
  </si>
  <si>
    <t>запеканка творожная с молочным соусом,изюм</t>
  </si>
  <si>
    <t>салат из молодой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</si>
</sst>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9-04-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8">
          <cell r="A48">
            <v>1</v>
          </cell>
        </row>
        <row r="342">
          <cell r="B342">
            <v>2</v>
          </cell>
          <cell r="C342" t="str">
            <v>Завтрак</v>
          </cell>
          <cell r="D342" t="str">
            <v>гор.блюдо</v>
          </cell>
          <cell r="F342">
            <v>200</v>
          </cell>
          <cell r="G342">
            <v>27.4</v>
          </cell>
          <cell r="H342">
            <v>8.9</v>
          </cell>
          <cell r="I342">
            <v>24.9</v>
          </cell>
          <cell r="J342">
            <v>249</v>
          </cell>
          <cell r="K342" t="str">
            <v>297/550</v>
          </cell>
        </row>
        <row r="343">
          <cell r="D343" t="str">
            <v>гор.напиток</v>
          </cell>
          <cell r="E343" t="str">
            <v>какао с молоком</v>
          </cell>
          <cell r="F343">
            <v>200</v>
          </cell>
          <cell r="G343">
            <v>3.87</v>
          </cell>
          <cell r="H343">
            <v>3.1</v>
          </cell>
          <cell r="I343">
            <v>25.2</v>
          </cell>
          <cell r="J343">
            <v>145.5</v>
          </cell>
          <cell r="K343">
            <v>642</v>
          </cell>
        </row>
        <row r="345">
          <cell r="D345" t="str">
            <v>закуска</v>
          </cell>
          <cell r="E345" t="str">
            <v>морковь припущенная</v>
          </cell>
          <cell r="F345">
            <v>60</v>
          </cell>
          <cell r="G345">
            <v>0.84</v>
          </cell>
          <cell r="H345">
            <v>0.96</v>
          </cell>
          <cell r="I345">
            <v>4.62</v>
          </cell>
          <cell r="J345">
            <v>31.2</v>
          </cell>
          <cell r="K345">
            <v>478</v>
          </cell>
        </row>
        <row r="349">
          <cell r="D349" t="str">
            <v>итого</v>
          </cell>
        </row>
        <row r="350">
          <cell r="B350">
            <v>2</v>
          </cell>
          <cell r="C350" t="str">
            <v>Завтрак 2</v>
          </cell>
          <cell r="D350" t="str">
            <v>фрукты</v>
          </cell>
          <cell r="H350">
            <v>0.36</v>
          </cell>
          <cell r="K350" t="str">
            <v>стр.184</v>
          </cell>
        </row>
        <row r="353">
          <cell r="D353" t="str">
            <v>итого</v>
          </cell>
          <cell r="H353">
            <v>0.36</v>
          </cell>
        </row>
        <row r="354">
          <cell r="B354">
            <v>2</v>
          </cell>
          <cell r="C354" t="str">
            <v>Обед</v>
          </cell>
          <cell r="D354" t="str">
            <v>закуска</v>
          </cell>
          <cell r="F354">
            <v>70</v>
          </cell>
        </row>
        <row r="355">
          <cell r="D355" t="str">
            <v>1 блюдо</v>
          </cell>
          <cell r="E355" t="str">
            <v>суп рыбный</v>
          </cell>
          <cell r="F355">
            <v>270</v>
          </cell>
          <cell r="G355">
            <v>6.7</v>
          </cell>
          <cell r="H355">
            <v>3.9</v>
          </cell>
          <cell r="I355">
            <v>16.25</v>
          </cell>
          <cell r="J355">
            <v>119</v>
          </cell>
          <cell r="K355">
            <v>136</v>
          </cell>
        </row>
        <row r="356">
          <cell r="D356" t="str">
            <v>2 блюдо</v>
          </cell>
          <cell r="E356" t="str">
            <v>тефтели рыбные с соусом</v>
          </cell>
          <cell r="F356">
            <v>150</v>
          </cell>
          <cell r="G356">
            <v>18.2</v>
          </cell>
          <cell r="H356">
            <v>13.5</v>
          </cell>
          <cell r="I356">
            <v>11.2</v>
          </cell>
          <cell r="J356">
            <v>23.9</v>
          </cell>
          <cell r="K356">
            <v>332</v>
          </cell>
        </row>
        <row r="357">
          <cell r="D357" t="str">
            <v>гарнир</v>
          </cell>
          <cell r="E357" t="str">
            <v>картофельное пюре</v>
          </cell>
          <cell r="F357">
            <v>150</v>
          </cell>
          <cell r="G357">
            <v>3.15</v>
          </cell>
          <cell r="H357">
            <v>1.2</v>
          </cell>
          <cell r="I357">
            <v>2205</v>
          </cell>
          <cell r="J357">
            <v>112.5</v>
          </cell>
          <cell r="K357">
            <v>472</v>
          </cell>
        </row>
        <row r="358">
          <cell r="D358" t="str">
            <v>напиток</v>
          </cell>
          <cell r="E358" t="str">
            <v>напиток лимонный</v>
          </cell>
          <cell r="F358">
            <v>200</v>
          </cell>
          <cell r="G358">
            <v>0.2</v>
          </cell>
          <cell r="H358">
            <v>0.2</v>
          </cell>
          <cell r="I358">
            <v>27.2</v>
          </cell>
          <cell r="J358">
            <v>110</v>
          </cell>
          <cell r="K358">
            <v>585</v>
          </cell>
        </row>
        <row r="359">
          <cell r="D359" t="str">
            <v>хлеб бел.</v>
          </cell>
          <cell r="E359" t="str">
            <v>хлеб пшеничный</v>
          </cell>
          <cell r="F359">
            <v>50</v>
          </cell>
          <cell r="G359">
            <v>4.45</v>
          </cell>
          <cell r="H359">
            <v>1.6</v>
          </cell>
          <cell r="I359">
            <v>23.3</v>
          </cell>
          <cell r="J359">
            <v>133</v>
          </cell>
          <cell r="K359" t="str">
            <v>стр. 134</v>
          </cell>
        </row>
        <row r="360">
          <cell r="D360" t="str">
            <v>хлеб черн.</v>
          </cell>
          <cell r="E360" t="str">
            <v>хлеб бородинский</v>
          </cell>
          <cell r="F360">
            <v>40</v>
          </cell>
          <cell r="G360">
            <v>3.4</v>
          </cell>
          <cell r="H360">
            <v>1.26</v>
          </cell>
          <cell r="I360">
            <v>17</v>
          </cell>
          <cell r="J360">
            <v>103.6</v>
          </cell>
          <cell r="K360" t="str">
            <v>стр. 142</v>
          </cell>
        </row>
        <row r="363">
          <cell r="D363" t="str">
            <v>итого</v>
          </cell>
        </row>
        <row r="364">
          <cell r="B364">
            <v>2</v>
          </cell>
          <cell r="C364" t="str">
            <v>Полдник</v>
          </cell>
          <cell r="D364" t="str">
            <v>булочное</v>
          </cell>
          <cell r="E364" t="str">
            <v>печенье</v>
          </cell>
          <cell r="F364">
            <v>26</v>
          </cell>
          <cell r="G364">
            <v>1.4</v>
          </cell>
          <cell r="H364">
            <v>2.1</v>
          </cell>
          <cell r="I364">
            <v>9.5</v>
          </cell>
          <cell r="J364">
            <v>62</v>
          </cell>
          <cell r="K364" t="str">
            <v>стр.202</v>
          </cell>
        </row>
        <row r="365">
          <cell r="D365" t="str">
            <v>напиток</v>
          </cell>
          <cell r="E365" t="str">
            <v>молоко кипячёное</v>
          </cell>
          <cell r="F365">
            <v>200</v>
          </cell>
          <cell r="G365">
            <v>5.8</v>
          </cell>
          <cell r="H365">
            <v>5</v>
          </cell>
          <cell r="I365">
            <v>9.6</v>
          </cell>
          <cell r="J365">
            <v>108</v>
          </cell>
          <cell r="K365">
            <v>644</v>
          </cell>
        </row>
        <row r="368">
          <cell r="D368" t="str">
            <v>итого</v>
          </cell>
          <cell r="F368">
            <v>226</v>
          </cell>
        </row>
        <row r="369">
          <cell r="B369">
            <v>2</v>
          </cell>
          <cell r="C369" t="str">
            <v>Ужин</v>
          </cell>
          <cell r="D369" t="str">
            <v>гор.блюдо</v>
          </cell>
          <cell r="E369" t="str">
            <v>рагу из птицы</v>
          </cell>
          <cell r="F369">
            <v>250</v>
          </cell>
          <cell r="G369">
            <v>18.600000000000001</v>
          </cell>
          <cell r="H369">
            <v>21.3</v>
          </cell>
          <cell r="I369">
            <v>26.7</v>
          </cell>
          <cell r="J369">
            <v>375</v>
          </cell>
          <cell r="K369">
            <v>443</v>
          </cell>
        </row>
        <row r="370">
          <cell r="D370" t="str">
            <v>закуска</v>
          </cell>
          <cell r="E370" t="str">
            <v>икра кабачковая с т.о</v>
          </cell>
          <cell r="F370">
            <v>60</v>
          </cell>
          <cell r="G370">
            <v>0.96</v>
          </cell>
          <cell r="H370">
            <v>3.78</v>
          </cell>
          <cell r="I370">
            <v>4.4400000000000004</v>
          </cell>
          <cell r="J370">
            <v>54.48</v>
          </cell>
          <cell r="K370" t="str">
            <v>стр.564</v>
          </cell>
        </row>
        <row r="371">
          <cell r="D371" t="str">
            <v>напиток</v>
          </cell>
          <cell r="E371" t="str">
            <v>сок фруктовый</v>
          </cell>
          <cell r="F371">
            <v>200</v>
          </cell>
          <cell r="G371">
            <v>0.2</v>
          </cell>
          <cell r="H371">
            <v>0</v>
          </cell>
          <cell r="I371">
            <v>26</v>
          </cell>
          <cell r="J371">
            <v>106</v>
          </cell>
          <cell r="K371" t="str">
            <v>стр. 216</v>
          </cell>
        </row>
        <row r="372">
          <cell r="D372" t="str">
            <v>хлеб бел.</v>
          </cell>
          <cell r="E372" t="str">
            <v>хлеб пшеничный</v>
          </cell>
          <cell r="F372">
            <v>50</v>
          </cell>
          <cell r="G372">
            <v>4.45</v>
          </cell>
          <cell r="H372">
            <v>1.6</v>
          </cell>
          <cell r="I372">
            <v>23.3</v>
          </cell>
          <cell r="J372">
            <v>133</v>
          </cell>
          <cell r="K372" t="str">
            <v>стр. 134</v>
          </cell>
        </row>
        <row r="373">
          <cell r="D373" t="str">
            <v>хлеб черн.</v>
          </cell>
          <cell r="E373" t="str">
            <v>хлеб бородинский</v>
          </cell>
          <cell r="F373">
            <v>40</v>
          </cell>
          <cell r="G373">
            <v>3.4</v>
          </cell>
          <cell r="H373">
            <v>1.26</v>
          </cell>
          <cell r="I373">
            <v>17</v>
          </cell>
          <cell r="J373">
            <v>103.6</v>
          </cell>
          <cell r="K373" t="str">
            <v>стр. 142</v>
          </cell>
        </row>
        <row r="375">
          <cell r="D375" t="str">
            <v>итого</v>
          </cell>
        </row>
        <row r="376">
          <cell r="B376">
            <v>2</v>
          </cell>
          <cell r="C376" t="str">
            <v>Ужин 2</v>
          </cell>
          <cell r="D376" t="str">
            <v>кисломол.</v>
          </cell>
          <cell r="E376" t="str">
            <v>ряженка</v>
          </cell>
          <cell r="F376">
            <v>150</v>
          </cell>
          <cell r="G376">
            <v>4.3099999999999996</v>
          </cell>
          <cell r="H376">
            <v>3.73</v>
          </cell>
          <cell r="I376">
            <v>6.3</v>
          </cell>
          <cell r="J376">
            <v>80.599999999999994</v>
          </cell>
          <cell r="K376">
            <v>645</v>
          </cell>
        </row>
        <row r="382">
          <cell r="D382" t="str">
            <v>итого</v>
          </cell>
          <cell r="F382">
            <v>150</v>
          </cell>
          <cell r="G382">
            <v>4.3099999999999996</v>
          </cell>
          <cell r="H382">
            <v>3.73</v>
          </cell>
          <cell r="I382">
            <v>6.3</v>
          </cell>
          <cell r="J382">
            <v>80.599999999999994</v>
          </cell>
        </row>
        <row r="383">
          <cell r="A383">
            <v>2</v>
          </cell>
          <cell r="B383">
            <v>2</v>
          </cell>
          <cell r="C383" t="str">
            <v>Итого за день: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A9">
            <v>0</v>
          </cell>
          <cell r="D9" t="str">
            <v>хлеб</v>
          </cell>
          <cell r="E9" t="str">
            <v>хлеб пшеничный масло,сыр</v>
          </cell>
          <cell r="F9">
            <v>70</v>
          </cell>
          <cell r="G9">
            <v>3.85</v>
          </cell>
          <cell r="H9">
            <v>4</v>
          </cell>
          <cell r="I9">
            <v>24.65</v>
          </cell>
          <cell r="J9">
            <v>150.5</v>
          </cell>
          <cell r="K9" t="str">
            <v>стр. 134 стр. 122 стр. 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Normal="100" workbookViewId="0">
      <selection activeCell="H64" sqref="H63:H64"/>
    </sheetView>
  </sheetViews>
  <sheetFormatPr defaultRowHeight="14.4" x14ac:dyDescent="0.3"/>
  <cols>
    <col min="4" max="4" width="11.5546875" customWidth="1"/>
    <col min="5" max="5" width="30.77734375" customWidth="1"/>
    <col min="6" max="6" width="11.33203125" customWidth="1"/>
    <col min="7" max="7" width="9.77734375" customWidth="1"/>
    <col min="8" max="8" width="9.33203125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39" t="s">
        <v>24</v>
      </c>
      <c r="D1" s="40"/>
      <c r="E1" s="40"/>
      <c r="F1" s="3" t="s">
        <v>1</v>
      </c>
      <c r="G1" s="2" t="s">
        <v>2</v>
      </c>
      <c r="H1" s="41" t="s">
        <v>3</v>
      </c>
      <c r="I1" s="41"/>
      <c r="J1" s="41"/>
      <c r="K1" s="41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1" t="s">
        <v>6</v>
      </c>
      <c r="I2" s="41"/>
      <c r="J2" s="41"/>
      <c r="K2" s="41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16</v>
      </c>
      <c r="I3" s="8">
        <v>4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7.200000000000003" customHeight="1" x14ac:dyDescent="0.3">
      <c r="A6" s="36">
        <v>3</v>
      </c>
      <c r="B6" s="20">
        <f>[1]Лист1!B342</f>
        <v>2</v>
      </c>
      <c r="C6" s="15" t="str">
        <f>[1]Лист1!C342</f>
        <v>Завтрак</v>
      </c>
      <c r="D6" s="16" t="str">
        <f>[1]Лист1!D342</f>
        <v>гор.блюдо</v>
      </c>
      <c r="E6" s="17" t="s">
        <v>26</v>
      </c>
      <c r="F6" s="18">
        <f>[1]Лист1!F342</f>
        <v>200</v>
      </c>
      <c r="G6" s="18">
        <f>[1]Лист1!G342</f>
        <v>27.4</v>
      </c>
      <c r="H6" s="18">
        <f>[1]Лист1!H342</f>
        <v>8.9</v>
      </c>
      <c r="I6" s="18">
        <f>[1]Лист1!I342</f>
        <v>24.9</v>
      </c>
      <c r="J6" s="18">
        <f>[1]Лист1!J342</f>
        <v>249</v>
      </c>
      <c r="K6" s="19" t="str">
        <f>[1]Лист1!K342</f>
        <v>297/550</v>
      </c>
      <c r="L6" s="18">
        <v>53.68</v>
      </c>
      <c r="M6" s="2"/>
      <c r="R6">
        <f>[2]Лист1!R6</f>
        <v>0</v>
      </c>
      <c r="S6">
        <f>[2]Лист1!S6</f>
        <v>0</v>
      </c>
      <c r="T6">
        <f>[2]Лист1!T6</f>
        <v>0</v>
      </c>
      <c r="U6">
        <f>[2]Лист1!U6</f>
        <v>0</v>
      </c>
      <c r="V6">
        <f>[2]Лист1!V6</f>
        <v>0</v>
      </c>
      <c r="W6">
        <f>[2]Лист1!W6</f>
        <v>0</v>
      </c>
      <c r="X6">
        <f>[2]Лист1!X6</f>
        <v>0</v>
      </c>
      <c r="Y6">
        <f>[2]Лист1!Y6</f>
        <v>0</v>
      </c>
      <c r="Z6">
        <f>[2]Лист1!Z6</f>
        <v>0</v>
      </c>
      <c r="AA6">
        <f>[2]Лист1!AA6</f>
        <v>0</v>
      </c>
      <c r="AB6">
        <f>[2]Лист1!AB6</f>
        <v>0</v>
      </c>
      <c r="AC6">
        <f>[2]Лист1!AC6</f>
        <v>0</v>
      </c>
      <c r="AD6">
        <f>[2]Лист1!AD6</f>
        <v>0</v>
      </c>
      <c r="AE6">
        <f>[2]Лист1!AE6</f>
        <v>0</v>
      </c>
      <c r="AF6">
        <f>[2]Лист1!AF6</f>
        <v>0</v>
      </c>
      <c r="AG6">
        <f>[2]Лист1!AG6</f>
        <v>0</v>
      </c>
      <c r="AH6">
        <f>[2]Лист1!AH6</f>
        <v>0</v>
      </c>
      <c r="AI6">
        <f>[2]Лист1!AI6</f>
        <v>0</v>
      </c>
      <c r="AJ6">
        <f>[2]Лист1!AJ6</f>
        <v>0</v>
      </c>
      <c r="AK6">
        <f>[2]Лист1!AK6</f>
        <v>0</v>
      </c>
      <c r="AL6">
        <f>[2]Лист1!AL6</f>
        <v>0</v>
      </c>
      <c r="AM6">
        <f>[2]Лист1!AM6</f>
        <v>0</v>
      </c>
      <c r="AN6">
        <f>[2]Лист1!AN6</f>
        <v>0</v>
      </c>
      <c r="AO6">
        <f>[2]Лист1!AO6</f>
        <v>0</v>
      </c>
      <c r="AP6">
        <f>[2]Лист1!AP6</f>
        <v>0</v>
      </c>
      <c r="AQ6">
        <f>[2]Лист1!AQ6</f>
        <v>0</v>
      </c>
      <c r="AR6">
        <f>[2]Лист1!AR6</f>
        <v>0</v>
      </c>
      <c r="AS6">
        <f>[2]Лист1!AS6</f>
        <v>0</v>
      </c>
      <c r="AT6">
        <f>[2]Лист1!AT6</f>
        <v>0</v>
      </c>
      <c r="AU6">
        <f>[2]Лист1!AU6</f>
        <v>0</v>
      </c>
      <c r="AV6">
        <f>[2]Лист1!AV6</f>
        <v>0</v>
      </c>
      <c r="AW6">
        <f>[2]Лист1!AW6</f>
        <v>0</v>
      </c>
      <c r="AX6">
        <f>[2]Лист1!AX6</f>
        <v>0</v>
      </c>
      <c r="AY6">
        <f>[2]Лист1!AY6</f>
        <v>0</v>
      </c>
      <c r="AZ6">
        <f>[2]Лист1!AZ6</f>
        <v>0</v>
      </c>
      <c r="BA6">
        <f>[2]Лист1!BA6</f>
        <v>0</v>
      </c>
      <c r="BB6">
        <f>[2]Лист1!BB6</f>
        <v>0</v>
      </c>
      <c r="BC6">
        <f>[2]Лист1!BC6</f>
        <v>0</v>
      </c>
      <c r="BD6">
        <f>[2]Лист1!BD6</f>
        <v>0</v>
      </c>
      <c r="BE6">
        <f>[2]Лист1!BE6</f>
        <v>0</v>
      </c>
      <c r="BF6">
        <f>[2]Лист1!BF6</f>
        <v>0</v>
      </c>
      <c r="BG6">
        <f>[2]Лист1!BG6</f>
        <v>0</v>
      </c>
      <c r="BH6">
        <f>[2]Лист1!BH6</f>
        <v>0</v>
      </c>
      <c r="BI6">
        <f>[2]Лист1!BI6</f>
        <v>0</v>
      </c>
      <c r="BJ6">
        <f>[2]Лист1!BJ6</f>
        <v>0</v>
      </c>
      <c r="BK6">
        <f>[2]Лист1!BK6</f>
        <v>0</v>
      </c>
      <c r="BL6">
        <f>[2]Лист1!BL6</f>
        <v>0</v>
      </c>
      <c r="BM6">
        <f>[2]Лист1!BM6</f>
        <v>0</v>
      </c>
      <c r="BN6">
        <f>[2]Лист1!BN6</f>
        <v>0</v>
      </c>
      <c r="BO6">
        <f>[2]Лист1!BO6</f>
        <v>0</v>
      </c>
      <c r="BP6">
        <f>[2]Лист1!BP6</f>
        <v>0</v>
      </c>
      <c r="BQ6">
        <f>[2]Лист1!BQ6</f>
        <v>0</v>
      </c>
      <c r="BR6">
        <f>[2]Лист1!BR6</f>
        <v>0</v>
      </c>
      <c r="BS6">
        <f>[2]Лист1!BS6</f>
        <v>0</v>
      </c>
      <c r="BT6">
        <f>[2]Лист1!BT6</f>
        <v>0</v>
      </c>
      <c r="BU6">
        <f>[2]Лист1!BU6</f>
        <v>0</v>
      </c>
      <c r="BV6">
        <f>[2]Лист1!BV6</f>
        <v>0</v>
      </c>
      <c r="BW6">
        <f>[2]Лист1!BW6</f>
        <v>0</v>
      </c>
      <c r="BX6">
        <f>[2]Лист1!BX6</f>
        <v>0</v>
      </c>
      <c r="BY6">
        <f>[2]Лист1!BY6</f>
        <v>0</v>
      </c>
      <c r="BZ6">
        <f>[2]Лист1!BZ6</f>
        <v>0</v>
      </c>
      <c r="CA6">
        <f>[2]Лист1!CA6</f>
        <v>0</v>
      </c>
      <c r="CB6">
        <f>[2]Лист1!CB6</f>
        <v>0</v>
      </c>
      <c r="CC6">
        <f>[2]Лист1!CC6</f>
        <v>0</v>
      </c>
      <c r="CD6">
        <f>[2]Лист1!CD6</f>
        <v>0</v>
      </c>
      <c r="CE6">
        <f>[2]Лист1!CE6</f>
        <v>0</v>
      </c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8.4" customHeight="1" x14ac:dyDescent="0.3">
      <c r="A7" s="36"/>
      <c r="B7" s="20"/>
      <c r="C7" s="21"/>
      <c r="D7" s="44" t="str">
        <f>[1]Лист1!D343</f>
        <v>гор.напиток</v>
      </c>
      <c r="E7" s="22" t="str">
        <f>[1]Лист1!E343</f>
        <v>какао с молоком</v>
      </c>
      <c r="F7" s="23">
        <f>[1]Лист1!F343</f>
        <v>200</v>
      </c>
      <c r="G7" s="23">
        <f>[1]Лист1!G343</f>
        <v>3.87</v>
      </c>
      <c r="H7" s="23">
        <f>[1]Лист1!H343</f>
        <v>3.1</v>
      </c>
      <c r="I7" s="23">
        <f>[1]Лист1!I343</f>
        <v>25.2</v>
      </c>
      <c r="J7" s="23">
        <f>[1]Лист1!J343</f>
        <v>145.5</v>
      </c>
      <c r="K7" s="24">
        <f>[1]Лист1!K343</f>
        <v>642</v>
      </c>
      <c r="L7" s="23">
        <v>9.2799999999999994</v>
      </c>
      <c r="M7" s="2"/>
    </row>
    <row r="8" spans="1:16384" ht="45.6" customHeight="1" x14ac:dyDescent="0.3">
      <c r="A8" s="36"/>
      <c r="B8" s="20"/>
      <c r="C8" s="21"/>
      <c r="D8" s="45" t="str">
        <f>[3]Лист1!D9</f>
        <v>хлеб</v>
      </c>
      <c r="E8" s="22" t="str">
        <f>[3]Лист1!E9</f>
        <v>хлеб пшеничный масло,сыр</v>
      </c>
      <c r="F8" s="23">
        <f>[3]Лист1!F9</f>
        <v>70</v>
      </c>
      <c r="G8" s="23">
        <f>[3]Лист1!G9</f>
        <v>3.85</v>
      </c>
      <c r="H8" s="23">
        <f>[3]Лист1!H9</f>
        <v>4</v>
      </c>
      <c r="I8" s="23">
        <f>[3]Лист1!I9</f>
        <v>24.65</v>
      </c>
      <c r="J8" s="23">
        <f>[3]Лист1!J9</f>
        <v>150.5</v>
      </c>
      <c r="K8" s="24" t="str">
        <f>[3]Лист1!K9</f>
        <v>стр. 134 стр. 122 стр. 50</v>
      </c>
      <c r="L8" s="23">
        <v>16.21</v>
      </c>
      <c r="M8" s="2"/>
    </row>
    <row r="9" spans="1:16384" ht="32.4" customHeight="1" x14ac:dyDescent="0.3">
      <c r="A9" s="36"/>
      <c r="B9" s="20"/>
      <c r="C9" s="21"/>
      <c r="D9" s="45" t="str">
        <f>[1]Лист1!D345</f>
        <v>закуска</v>
      </c>
      <c r="E9" s="22" t="str">
        <f>[1]Лист1!E345</f>
        <v>морковь припущенная</v>
      </c>
      <c r="F9" s="23">
        <f>[1]Лист1!F345</f>
        <v>60</v>
      </c>
      <c r="G9" s="23">
        <f>[1]Лист1!G345</f>
        <v>0.84</v>
      </c>
      <c r="H9" s="23">
        <f>[1]Лист1!H345</f>
        <v>0.96</v>
      </c>
      <c r="I9" s="23">
        <f>[1]Лист1!I345</f>
        <v>4.62</v>
      </c>
      <c r="J9" s="23">
        <f>[1]Лист1!J345</f>
        <v>31.2</v>
      </c>
      <c r="K9" s="24">
        <f>[1]Лист1!K345</f>
        <v>478</v>
      </c>
      <c r="L9" s="23">
        <v>6.02</v>
      </c>
      <c r="M9" s="2"/>
    </row>
    <row r="10" spans="1:16384" x14ac:dyDescent="0.3">
      <c r="A10" s="36"/>
      <c r="B10" s="20"/>
      <c r="C10" s="21"/>
      <c r="D10" s="45"/>
      <c r="E10" s="22"/>
      <c r="F10" s="23"/>
      <c r="G10" s="23"/>
      <c r="H10" s="23"/>
      <c r="I10" s="23"/>
      <c r="J10" s="23"/>
      <c r="K10" s="24"/>
      <c r="L10" s="23"/>
      <c r="M10" s="2"/>
    </row>
    <row r="11" spans="1:16384" x14ac:dyDescent="0.3">
      <c r="A11" s="36"/>
      <c r="B11" s="20"/>
      <c r="C11" s="21"/>
      <c r="D11" s="44"/>
      <c r="E11" s="22"/>
      <c r="F11" s="23"/>
      <c r="G11" s="23"/>
      <c r="H11" s="23"/>
      <c r="I11" s="23"/>
      <c r="J11" s="23"/>
      <c r="K11" s="24"/>
      <c r="L11" s="23"/>
      <c r="M11" s="2"/>
    </row>
    <row r="12" spans="1:16384" x14ac:dyDescent="0.3">
      <c r="A12" s="36"/>
      <c r="B12" s="20"/>
      <c r="C12" s="21"/>
      <c r="D12" s="44"/>
      <c r="E12" s="22"/>
      <c r="F12" s="23"/>
      <c r="G12" s="23"/>
      <c r="H12" s="23"/>
      <c r="I12" s="23"/>
      <c r="J12" s="23"/>
      <c r="K12" s="24"/>
      <c r="L12" s="23"/>
      <c r="M12" s="2"/>
    </row>
    <row r="13" spans="1:16384" x14ac:dyDescent="0.3">
      <c r="A13" s="37"/>
      <c r="B13" s="25"/>
      <c r="C13" s="26"/>
      <c r="D13" s="46" t="str">
        <f>[1]Лист1!D349</f>
        <v>итого</v>
      </c>
      <c r="E13" s="27">
        <f>[1]Лист1!E349</f>
        <v>0</v>
      </c>
      <c r="F13" s="28">
        <v>550</v>
      </c>
      <c r="G13" s="28">
        <v>36.159999999999997</v>
      </c>
      <c r="H13" s="28">
        <v>17.010000000000002</v>
      </c>
      <c r="I13" s="28">
        <v>85.87</v>
      </c>
      <c r="J13" s="28">
        <v>649.20000000000005</v>
      </c>
      <c r="K13" s="29">
        <f>[1]Лист1!K349</f>
        <v>0</v>
      </c>
      <c r="L13" s="28">
        <f>L6+L7+L8+L9</f>
        <v>85.19</v>
      </c>
      <c r="M13" s="2"/>
    </row>
    <row r="14" spans="1:16384" ht="32.4" customHeight="1" x14ac:dyDescent="0.3">
      <c r="A14" s="30">
        <v>3</v>
      </c>
      <c r="B14" s="30">
        <f>[1]Лист1!B350</f>
        <v>2</v>
      </c>
      <c r="C14" s="31" t="str">
        <f>[1]Лист1!C350</f>
        <v>Завтрак 2</v>
      </c>
      <c r="D14" s="45" t="str">
        <f>[1]Лист1!D350</f>
        <v>фрукты</v>
      </c>
      <c r="E14" s="22" t="s">
        <v>25</v>
      </c>
      <c r="F14" s="23">
        <v>185</v>
      </c>
      <c r="G14" s="23">
        <v>1.6</v>
      </c>
      <c r="H14" s="23">
        <f>[1]Лист1!H350</f>
        <v>0.36</v>
      </c>
      <c r="I14" s="23">
        <v>14.6</v>
      </c>
      <c r="J14" s="23">
        <v>77.5</v>
      </c>
      <c r="K14" s="24" t="str">
        <f>[1]Лист1!K350</f>
        <v>стр.184</v>
      </c>
      <c r="L14" s="48">
        <v>25.9</v>
      </c>
      <c r="M14" s="2"/>
    </row>
    <row r="15" spans="1:16384" ht="13.8" customHeight="1" x14ac:dyDescent="0.3">
      <c r="A15" s="36"/>
      <c r="B15" s="20"/>
      <c r="C15" s="21"/>
      <c r="D15" s="44"/>
      <c r="E15" s="22"/>
      <c r="F15" s="23"/>
      <c r="G15" s="23"/>
      <c r="H15" s="23"/>
      <c r="I15" s="23"/>
      <c r="J15" s="23"/>
      <c r="K15" s="24"/>
      <c r="L15" s="23"/>
      <c r="M15" s="2"/>
    </row>
    <row r="16" spans="1:16384" x14ac:dyDescent="0.3">
      <c r="A16" s="36"/>
      <c r="B16" s="20"/>
      <c r="C16" s="21"/>
      <c r="D16" s="44"/>
      <c r="E16" s="22"/>
      <c r="F16" s="23"/>
      <c r="G16" s="23"/>
      <c r="H16" s="23"/>
      <c r="I16" s="23"/>
      <c r="J16" s="23"/>
      <c r="K16" s="24"/>
      <c r="L16" s="23"/>
      <c r="M16" s="2"/>
    </row>
    <row r="17" spans="1:13" x14ac:dyDescent="0.3">
      <c r="A17" s="37"/>
      <c r="B17" s="25"/>
      <c r="C17" s="26"/>
      <c r="D17" s="46" t="str">
        <f>[1]Лист1!D353</f>
        <v>итого</v>
      </c>
      <c r="E17" s="27">
        <f>[1]Лист1!E353</f>
        <v>0</v>
      </c>
      <c r="F17" s="28">
        <v>185</v>
      </c>
      <c r="G17" s="28">
        <v>1.6</v>
      </c>
      <c r="H17" s="28">
        <f>[1]Лист1!H353</f>
        <v>0.36</v>
      </c>
      <c r="I17" s="28">
        <v>14.6</v>
      </c>
      <c r="J17" s="28">
        <v>77.5</v>
      </c>
      <c r="K17" s="29">
        <f>[1]Лист1!K353</f>
        <v>0</v>
      </c>
      <c r="L17" s="49">
        <f>L14</f>
        <v>25.9</v>
      </c>
      <c r="M17" s="2"/>
    </row>
    <row r="18" spans="1:13" ht="34.200000000000003" customHeight="1" x14ac:dyDescent="0.3">
      <c r="A18" s="30">
        <v>3</v>
      </c>
      <c r="B18" s="30">
        <f>[1]Лист1!B354</f>
        <v>2</v>
      </c>
      <c r="C18" s="31" t="str">
        <f>[1]Лист1!C354</f>
        <v>Обед</v>
      </c>
      <c r="D18" s="45" t="str">
        <f>[1]Лист1!D354</f>
        <v>закуска</v>
      </c>
      <c r="E18" s="22" t="s">
        <v>27</v>
      </c>
      <c r="F18" s="23">
        <f>[1]Лист1!F354</f>
        <v>70</v>
      </c>
      <c r="G18" s="23">
        <v>1.56</v>
      </c>
      <c r="H18" s="23">
        <v>3</v>
      </c>
      <c r="I18" s="23">
        <v>1.86</v>
      </c>
      <c r="J18" s="23">
        <v>41.4</v>
      </c>
      <c r="K18" s="24">
        <f>[1]Лист1!K354</f>
        <v>0</v>
      </c>
      <c r="L18" s="23">
        <v>8.44</v>
      </c>
      <c r="M18" s="2"/>
    </row>
    <row r="19" spans="1:13" ht="36" customHeight="1" x14ac:dyDescent="0.3">
      <c r="A19" s="36"/>
      <c r="B19" s="20"/>
      <c r="C19" s="21"/>
      <c r="D19" s="45" t="str">
        <f>[1]Лист1!D355</f>
        <v>1 блюдо</v>
      </c>
      <c r="E19" s="22" t="str">
        <f>[1]Лист1!E355</f>
        <v>суп рыбный</v>
      </c>
      <c r="F19" s="23">
        <f>[1]Лист1!F355</f>
        <v>270</v>
      </c>
      <c r="G19" s="23">
        <f>[1]Лист1!G355</f>
        <v>6.7</v>
      </c>
      <c r="H19" s="23">
        <f>[1]Лист1!H355</f>
        <v>3.9</v>
      </c>
      <c r="I19" s="23">
        <f>[1]Лист1!I355</f>
        <v>16.25</v>
      </c>
      <c r="J19" s="23">
        <f>[1]Лист1!J355</f>
        <v>119</v>
      </c>
      <c r="K19" s="32">
        <f>[1]Лист1!K355</f>
        <v>136</v>
      </c>
      <c r="L19" s="23">
        <v>19.89</v>
      </c>
      <c r="M19" s="2"/>
    </row>
    <row r="20" spans="1:13" ht="39.6" customHeight="1" x14ac:dyDescent="0.3">
      <c r="A20" s="36"/>
      <c r="B20" s="20"/>
      <c r="C20" s="21"/>
      <c r="D20" s="45" t="str">
        <f>[1]Лист1!D356</f>
        <v>2 блюдо</v>
      </c>
      <c r="E20" s="22" t="str">
        <f>[1]Лист1!E356</f>
        <v>тефтели рыбные с соусом</v>
      </c>
      <c r="F20" s="23">
        <f>[1]Лист1!F356</f>
        <v>150</v>
      </c>
      <c r="G20" s="23">
        <f>[1]Лист1!G356</f>
        <v>18.2</v>
      </c>
      <c r="H20" s="23">
        <f>[1]Лист1!H356</f>
        <v>13.5</v>
      </c>
      <c r="I20" s="23">
        <f>[1]Лист1!I356</f>
        <v>11.2</v>
      </c>
      <c r="J20" s="23">
        <f>[1]Лист1!J356</f>
        <v>23.9</v>
      </c>
      <c r="K20" s="24">
        <f>[1]Лист1!K356</f>
        <v>332</v>
      </c>
      <c r="L20" s="23">
        <v>28.49</v>
      </c>
      <c r="M20" s="2"/>
    </row>
    <row r="21" spans="1:13" ht="33.6" customHeight="1" x14ac:dyDescent="0.3">
      <c r="A21" s="36"/>
      <c r="B21" s="20"/>
      <c r="C21" s="21"/>
      <c r="D21" s="45" t="str">
        <f>[1]Лист1!D357</f>
        <v>гарнир</v>
      </c>
      <c r="E21" s="22" t="str">
        <f>[1]Лист1!E357</f>
        <v>картофельное пюре</v>
      </c>
      <c r="F21" s="23">
        <f>[1]Лист1!F357</f>
        <v>150</v>
      </c>
      <c r="G21" s="23">
        <f>[1]Лист1!G357</f>
        <v>3.15</v>
      </c>
      <c r="H21" s="23">
        <f>[1]Лист1!H357</f>
        <v>1.2</v>
      </c>
      <c r="I21" s="23">
        <f>[1]Лист1!I357</f>
        <v>2205</v>
      </c>
      <c r="J21" s="23">
        <f>[1]Лист1!J357</f>
        <v>112.5</v>
      </c>
      <c r="K21" s="24">
        <f>[1]Лист1!K357</f>
        <v>472</v>
      </c>
      <c r="L21" s="23">
        <v>13.39</v>
      </c>
      <c r="M21" s="2"/>
    </row>
    <row r="22" spans="1:13" ht="36" customHeight="1" x14ac:dyDescent="0.3">
      <c r="A22" s="36"/>
      <c r="B22" s="20"/>
      <c r="C22" s="21"/>
      <c r="D22" s="45" t="str">
        <f>[1]Лист1!D358</f>
        <v>напиток</v>
      </c>
      <c r="E22" s="22" t="str">
        <f>[1]Лист1!E358</f>
        <v>напиток лимонный</v>
      </c>
      <c r="F22" s="23">
        <f>[1]Лист1!F358</f>
        <v>200</v>
      </c>
      <c r="G22" s="23">
        <f>[1]Лист1!G358</f>
        <v>0.2</v>
      </c>
      <c r="H22" s="23">
        <f>[1]Лист1!H358</f>
        <v>0.2</v>
      </c>
      <c r="I22" s="23">
        <f>[1]Лист1!I358</f>
        <v>27.2</v>
      </c>
      <c r="J22" s="23">
        <f>[1]Лист1!J358</f>
        <v>110</v>
      </c>
      <c r="K22" s="24">
        <f>[1]Лист1!K358</f>
        <v>585</v>
      </c>
      <c r="L22" s="23">
        <v>4.76</v>
      </c>
      <c r="M22" s="2"/>
    </row>
    <row r="23" spans="1:13" ht="34.200000000000003" customHeight="1" x14ac:dyDescent="0.3">
      <c r="A23" s="36"/>
      <c r="B23" s="20"/>
      <c r="C23" s="21"/>
      <c r="D23" s="45" t="str">
        <f>[1]Лист1!D359</f>
        <v>хлеб бел.</v>
      </c>
      <c r="E23" s="22" t="str">
        <f>[1]Лист1!E359</f>
        <v>хлеб пшеничный</v>
      </c>
      <c r="F23" s="23">
        <f>[1]Лист1!F359</f>
        <v>50</v>
      </c>
      <c r="G23" s="23">
        <f>[1]Лист1!G359</f>
        <v>4.45</v>
      </c>
      <c r="H23" s="23">
        <f>[1]Лист1!H359</f>
        <v>1.6</v>
      </c>
      <c r="I23" s="23">
        <f>[1]Лист1!I359</f>
        <v>23.3</v>
      </c>
      <c r="J23" s="23">
        <f>[1]Лист1!J359</f>
        <v>133</v>
      </c>
      <c r="K23" s="24" t="str">
        <f>[1]Лист1!K359</f>
        <v>стр. 134</v>
      </c>
      <c r="L23" s="23">
        <v>3.01</v>
      </c>
      <c r="M23" s="2"/>
    </row>
    <row r="24" spans="1:13" ht="37.200000000000003" customHeight="1" x14ac:dyDescent="0.3">
      <c r="A24" s="36"/>
      <c r="B24" s="20"/>
      <c r="C24" s="21"/>
      <c r="D24" s="45" t="str">
        <f>[1]Лист1!D360</f>
        <v>хлеб черн.</v>
      </c>
      <c r="E24" s="22" t="str">
        <f>[1]Лист1!E360</f>
        <v>хлеб бородинский</v>
      </c>
      <c r="F24" s="23">
        <f>[1]Лист1!F360</f>
        <v>40</v>
      </c>
      <c r="G24" s="23">
        <f>[1]Лист1!G360</f>
        <v>3.4</v>
      </c>
      <c r="H24" s="23">
        <f>[1]Лист1!H360</f>
        <v>1.26</v>
      </c>
      <c r="I24" s="23">
        <f>[1]Лист1!I360</f>
        <v>17</v>
      </c>
      <c r="J24" s="23">
        <f>[1]Лист1!J360</f>
        <v>103.6</v>
      </c>
      <c r="K24" s="24" t="str">
        <f>[1]Лист1!K360</f>
        <v>стр. 142</v>
      </c>
      <c r="L24" s="23">
        <v>2.3199999999999998</v>
      </c>
      <c r="M24" s="2"/>
    </row>
    <row r="25" spans="1:13" x14ac:dyDescent="0.3">
      <c r="A25" s="36"/>
      <c r="B25" s="20"/>
      <c r="C25" s="21"/>
      <c r="D25" s="44"/>
      <c r="E25" s="22"/>
      <c r="F25" s="23"/>
      <c r="G25" s="23"/>
      <c r="H25" s="23"/>
      <c r="I25" s="23"/>
      <c r="J25" s="23"/>
      <c r="K25" s="24"/>
      <c r="L25" s="23"/>
      <c r="M25" s="2"/>
    </row>
    <row r="26" spans="1:13" x14ac:dyDescent="0.3">
      <c r="A26" s="36"/>
      <c r="B26" s="20"/>
      <c r="C26" s="21"/>
      <c r="D26" s="44"/>
      <c r="E26" s="22"/>
      <c r="F26" s="23"/>
      <c r="G26" s="23"/>
      <c r="H26" s="23"/>
      <c r="I26" s="23"/>
      <c r="J26" s="23"/>
      <c r="K26" s="24"/>
      <c r="L26" s="48"/>
      <c r="M26" s="2"/>
    </row>
    <row r="27" spans="1:13" x14ac:dyDescent="0.3">
      <c r="A27" s="37"/>
      <c r="B27" s="25"/>
      <c r="C27" s="26"/>
      <c r="D27" s="46" t="str">
        <f>[1]Лист1!D363</f>
        <v>итого</v>
      </c>
      <c r="E27" s="27">
        <f>[1]Лист1!E363</f>
        <v>0</v>
      </c>
      <c r="F27" s="28">
        <v>888</v>
      </c>
      <c r="G27" s="28">
        <v>37.659999999999997</v>
      </c>
      <c r="H27" s="28">
        <v>24.47</v>
      </c>
      <c r="I27" s="28">
        <v>117.66</v>
      </c>
      <c r="J27" s="28">
        <v>693.4</v>
      </c>
      <c r="K27" s="29">
        <f>[1]Лист1!K363</f>
        <v>0</v>
      </c>
      <c r="L27" s="49">
        <f>L18+L19+L20+L21+L22+L23+L24</f>
        <v>80.3</v>
      </c>
      <c r="M27" s="2"/>
    </row>
    <row r="28" spans="1:13" ht="30.6" customHeight="1" x14ac:dyDescent="0.3">
      <c r="A28" s="30">
        <v>3</v>
      </c>
      <c r="B28" s="30">
        <f>[1]Лист1!B364</f>
        <v>2</v>
      </c>
      <c r="C28" s="31" t="str">
        <f>[1]Лист1!C364</f>
        <v>Полдник</v>
      </c>
      <c r="D28" s="45" t="str">
        <f>[1]Лист1!D364</f>
        <v>булочное</v>
      </c>
      <c r="E28" s="22" t="str">
        <f>[1]Лист1!E364</f>
        <v>печенье</v>
      </c>
      <c r="F28" s="23">
        <f>[1]Лист1!F364</f>
        <v>26</v>
      </c>
      <c r="G28" s="23">
        <f>[1]Лист1!G364</f>
        <v>1.4</v>
      </c>
      <c r="H28" s="23">
        <f>[1]Лист1!H364</f>
        <v>2.1</v>
      </c>
      <c r="I28" s="23">
        <f>[1]Лист1!I364</f>
        <v>9.5</v>
      </c>
      <c r="J28" s="23">
        <f>[1]Лист1!J364</f>
        <v>62</v>
      </c>
      <c r="K28" s="24" t="str">
        <f>[1]Лист1!K364</f>
        <v>стр.202</v>
      </c>
      <c r="L28" s="23">
        <v>4.68</v>
      </c>
      <c r="M28" s="2"/>
    </row>
    <row r="29" spans="1:13" ht="31.2" customHeight="1" x14ac:dyDescent="0.3">
      <c r="A29" s="36"/>
      <c r="B29" s="20"/>
      <c r="C29" s="21"/>
      <c r="D29" s="45" t="str">
        <f>[1]Лист1!D365</f>
        <v>напиток</v>
      </c>
      <c r="E29" s="22" t="str">
        <f>[1]Лист1!E365</f>
        <v>молоко кипячёное</v>
      </c>
      <c r="F29" s="23">
        <f>[1]Лист1!F365</f>
        <v>200</v>
      </c>
      <c r="G29" s="23">
        <f>[1]Лист1!G365</f>
        <v>5.8</v>
      </c>
      <c r="H29" s="23">
        <f>[1]Лист1!H365</f>
        <v>5</v>
      </c>
      <c r="I29" s="23">
        <f>[1]Лист1!I365</f>
        <v>9.6</v>
      </c>
      <c r="J29" s="23">
        <f>[1]Лист1!J365</f>
        <v>108</v>
      </c>
      <c r="K29" s="24">
        <f>[1]Лист1!K365</f>
        <v>644</v>
      </c>
      <c r="L29" s="23">
        <v>12.45</v>
      </c>
      <c r="M29" s="2"/>
    </row>
    <row r="30" spans="1:13" x14ac:dyDescent="0.3">
      <c r="A30" s="36"/>
      <c r="B30" s="20"/>
      <c r="C30" s="21"/>
      <c r="D30" s="44"/>
      <c r="E30" s="22"/>
      <c r="F30" s="23"/>
      <c r="G30" s="23"/>
      <c r="H30" s="23"/>
      <c r="I30" s="23"/>
      <c r="J30" s="23"/>
      <c r="K30" s="24"/>
      <c r="L30" s="23"/>
      <c r="M30" s="2"/>
    </row>
    <row r="31" spans="1:13" x14ac:dyDescent="0.3">
      <c r="A31" s="36"/>
      <c r="B31" s="20"/>
      <c r="C31" s="21"/>
      <c r="D31" s="44"/>
      <c r="E31" s="22"/>
      <c r="F31" s="23"/>
      <c r="G31" s="23"/>
      <c r="H31" s="23"/>
      <c r="I31" s="23"/>
      <c r="J31" s="23"/>
      <c r="K31" s="24"/>
      <c r="L31" s="23"/>
      <c r="M31" s="2"/>
    </row>
    <row r="32" spans="1:13" x14ac:dyDescent="0.3">
      <c r="A32" s="37"/>
      <c r="B32" s="25"/>
      <c r="C32" s="26"/>
      <c r="D32" s="46" t="str">
        <f>[1]Лист1!D368</f>
        <v>итого</v>
      </c>
      <c r="E32" s="27">
        <f>[1]Лист1!E368</f>
        <v>0</v>
      </c>
      <c r="F32" s="28">
        <f>[1]Лист1!F368</f>
        <v>226</v>
      </c>
      <c r="G32" s="28">
        <v>7.6</v>
      </c>
      <c r="H32" s="28">
        <v>6.9</v>
      </c>
      <c r="I32" s="28">
        <v>30.2</v>
      </c>
      <c r="J32" s="28">
        <v>243</v>
      </c>
      <c r="K32" s="29">
        <f>[1]Лист1!K368</f>
        <v>0</v>
      </c>
      <c r="L32" s="28">
        <f>L28+L29</f>
        <v>17.13</v>
      </c>
      <c r="M32" s="2"/>
    </row>
    <row r="33" spans="1:13" ht="33.6" customHeight="1" x14ac:dyDescent="0.3">
      <c r="A33" s="30">
        <v>3</v>
      </c>
      <c r="B33" s="30">
        <f>[1]Лист1!B369</f>
        <v>2</v>
      </c>
      <c r="C33" s="31" t="str">
        <f>[1]Лист1!C369</f>
        <v>Ужин</v>
      </c>
      <c r="D33" s="45" t="str">
        <f>[1]Лист1!D369</f>
        <v>гор.блюдо</v>
      </c>
      <c r="E33" s="22" t="str">
        <f>[1]Лист1!E369</f>
        <v>рагу из птицы</v>
      </c>
      <c r="F33" s="23">
        <f>[1]Лист1!F369</f>
        <v>250</v>
      </c>
      <c r="G33" s="23">
        <f>[1]Лист1!G369</f>
        <v>18.600000000000001</v>
      </c>
      <c r="H33" s="23">
        <f>[1]Лист1!H369</f>
        <v>21.3</v>
      </c>
      <c r="I33" s="23">
        <f>[1]Лист1!I369</f>
        <v>26.7</v>
      </c>
      <c r="J33" s="23">
        <f>[1]Лист1!J369</f>
        <v>375</v>
      </c>
      <c r="K33" s="24">
        <f>[1]Лист1!K369</f>
        <v>443</v>
      </c>
      <c r="L33" s="23">
        <v>43.49</v>
      </c>
      <c r="M33" s="2"/>
    </row>
    <row r="34" spans="1:13" ht="34.200000000000003" customHeight="1" x14ac:dyDescent="0.3">
      <c r="A34" s="36"/>
      <c r="B34" s="20"/>
      <c r="C34" s="21"/>
      <c r="D34" s="45" t="str">
        <f>[1]Лист1!D370</f>
        <v>закуска</v>
      </c>
      <c r="E34" s="22" t="str">
        <f>[1]Лист1!E370</f>
        <v>икра кабачковая с т.о</v>
      </c>
      <c r="F34" s="23">
        <f>[1]Лист1!F370</f>
        <v>60</v>
      </c>
      <c r="G34" s="23">
        <f>[1]Лист1!G370</f>
        <v>0.96</v>
      </c>
      <c r="H34" s="23">
        <f>[1]Лист1!H370</f>
        <v>3.78</v>
      </c>
      <c r="I34" s="23">
        <f>[1]Лист1!I370</f>
        <v>4.4400000000000004</v>
      </c>
      <c r="J34" s="23">
        <f>[1]Лист1!J370</f>
        <v>54.48</v>
      </c>
      <c r="K34" s="24" t="str">
        <f>[1]Лист1!K370</f>
        <v>стр.564</v>
      </c>
      <c r="L34" s="48">
        <v>7.8</v>
      </c>
      <c r="M34" s="2"/>
    </row>
    <row r="35" spans="1:13" ht="31.2" customHeight="1" x14ac:dyDescent="0.3">
      <c r="A35" s="36"/>
      <c r="B35" s="20"/>
      <c r="C35" s="21"/>
      <c r="D35" s="45" t="str">
        <f>[1]Лист1!D371</f>
        <v>напиток</v>
      </c>
      <c r="E35" s="22" t="str">
        <f>[1]Лист1!E371</f>
        <v>сок фруктовый</v>
      </c>
      <c r="F35" s="23">
        <f>[1]Лист1!F371</f>
        <v>200</v>
      </c>
      <c r="G35" s="23">
        <f>[1]Лист1!G371</f>
        <v>0.2</v>
      </c>
      <c r="H35" s="23">
        <f>[1]Лист1!H371</f>
        <v>0</v>
      </c>
      <c r="I35" s="23">
        <f>[1]Лист1!I371</f>
        <v>26</v>
      </c>
      <c r="J35" s="23">
        <f>[1]Лист1!J371</f>
        <v>106</v>
      </c>
      <c r="K35" s="24" t="str">
        <f>[1]Лист1!K371</f>
        <v>стр. 216</v>
      </c>
      <c r="L35" s="48">
        <v>24</v>
      </c>
      <c r="M35" s="2"/>
    </row>
    <row r="36" spans="1:13" ht="34.799999999999997" customHeight="1" x14ac:dyDescent="0.3">
      <c r="A36" s="36"/>
      <c r="B36" s="20"/>
      <c r="C36" s="21"/>
      <c r="D36" s="45" t="str">
        <f>[1]Лист1!D372</f>
        <v>хлеб бел.</v>
      </c>
      <c r="E36" s="22" t="str">
        <f>[1]Лист1!E372</f>
        <v>хлеб пшеничный</v>
      </c>
      <c r="F36" s="23">
        <f>[1]Лист1!F372</f>
        <v>50</v>
      </c>
      <c r="G36" s="23">
        <f>[1]Лист1!G372</f>
        <v>4.45</v>
      </c>
      <c r="H36" s="23">
        <f>[1]Лист1!H372</f>
        <v>1.6</v>
      </c>
      <c r="I36" s="23">
        <f>[1]Лист1!I372</f>
        <v>23.3</v>
      </c>
      <c r="J36" s="23">
        <f>[1]Лист1!J372</f>
        <v>133</v>
      </c>
      <c r="K36" s="24" t="str">
        <f>[1]Лист1!K372</f>
        <v>стр. 134</v>
      </c>
      <c r="L36" s="23">
        <v>3.01</v>
      </c>
      <c r="M36" s="2"/>
    </row>
    <row r="37" spans="1:13" ht="31.8" customHeight="1" x14ac:dyDescent="0.3">
      <c r="A37" s="36"/>
      <c r="B37" s="20"/>
      <c r="C37" s="21"/>
      <c r="D37" s="45" t="str">
        <f>[1]Лист1!D373</f>
        <v>хлеб черн.</v>
      </c>
      <c r="E37" s="22" t="str">
        <f>[1]Лист1!E373</f>
        <v>хлеб бородинский</v>
      </c>
      <c r="F37" s="23">
        <f>[1]Лист1!F373</f>
        <v>40</v>
      </c>
      <c r="G37" s="23">
        <f>[1]Лист1!G373</f>
        <v>3.4</v>
      </c>
      <c r="H37" s="23">
        <f>[1]Лист1!H373</f>
        <v>1.26</v>
      </c>
      <c r="I37" s="23">
        <f>[1]Лист1!I373</f>
        <v>17</v>
      </c>
      <c r="J37" s="23">
        <f>[1]Лист1!J373</f>
        <v>103.6</v>
      </c>
      <c r="K37" s="24" t="str">
        <f>[1]Лист1!K373</f>
        <v>стр. 142</v>
      </c>
      <c r="L37" s="23">
        <v>2.3199999999999998</v>
      </c>
      <c r="M37" s="2"/>
    </row>
    <row r="38" spans="1:13" x14ac:dyDescent="0.3">
      <c r="A38" s="36"/>
      <c r="B38" s="20"/>
      <c r="C38" s="21"/>
      <c r="D38" s="44"/>
      <c r="E38" s="22"/>
      <c r="F38" s="23"/>
      <c r="G38" s="23"/>
      <c r="H38" s="23"/>
      <c r="I38" s="23"/>
      <c r="J38" s="23"/>
      <c r="K38" s="24"/>
      <c r="L38" s="23"/>
      <c r="M38" s="2"/>
    </row>
    <row r="39" spans="1:13" x14ac:dyDescent="0.3">
      <c r="A39" s="37"/>
      <c r="B39" s="25"/>
      <c r="C39" s="26"/>
      <c r="D39" s="46" t="str">
        <f>[1]Лист1!D375</f>
        <v>итого</v>
      </c>
      <c r="E39" s="27">
        <f>[1]Лист1!E375</f>
        <v>0</v>
      </c>
      <c r="F39" s="28">
        <v>675</v>
      </c>
      <c r="G39" s="28">
        <v>28.01</v>
      </c>
      <c r="H39" s="28">
        <v>28.34</v>
      </c>
      <c r="I39" s="28">
        <v>104.04</v>
      </c>
      <c r="J39" s="28">
        <v>806.08</v>
      </c>
      <c r="K39" s="29">
        <f>[1]Лист1!K375</f>
        <v>0</v>
      </c>
      <c r="L39" s="49">
        <f>L33+L34+L35+L36+L37</f>
        <v>80.61999999999999</v>
      </c>
      <c r="M39" s="2"/>
    </row>
    <row r="40" spans="1:13" ht="30.6" customHeight="1" x14ac:dyDescent="0.3">
      <c r="A40" s="30">
        <v>3</v>
      </c>
      <c r="B40" s="30">
        <f>[1]Лист1!B376</f>
        <v>2</v>
      </c>
      <c r="C40" s="31" t="str">
        <f>[1]Лист1!C376</f>
        <v>Ужин 2</v>
      </c>
      <c r="D40" s="45" t="str">
        <f>[1]Лист1!D376</f>
        <v>кисломол.</v>
      </c>
      <c r="E40" s="22" t="str">
        <f>[1]Лист1!E376</f>
        <v>ряженка</v>
      </c>
      <c r="F40" s="23">
        <f>[1]Лист1!F376</f>
        <v>150</v>
      </c>
      <c r="G40" s="23">
        <f>[1]Лист1!G376</f>
        <v>4.3099999999999996</v>
      </c>
      <c r="H40" s="23">
        <f>[1]Лист1!H376</f>
        <v>3.73</v>
      </c>
      <c r="I40" s="23">
        <f>[1]Лист1!I376</f>
        <v>6.3</v>
      </c>
      <c r="J40" s="23">
        <f>[1]Лист1!J376</f>
        <v>80.599999999999994</v>
      </c>
      <c r="K40" s="24">
        <f>[1]Лист1!K376</f>
        <v>645</v>
      </c>
      <c r="L40" s="23">
        <v>20.86</v>
      </c>
      <c r="M40" s="2"/>
    </row>
    <row r="41" spans="1:13" x14ac:dyDescent="0.3">
      <c r="A41" s="36"/>
      <c r="B41" s="20"/>
      <c r="C41" s="21"/>
      <c r="D41" s="45"/>
      <c r="E41" s="22"/>
      <c r="F41" s="23"/>
      <c r="G41" s="23"/>
      <c r="H41" s="23"/>
      <c r="I41" s="23"/>
      <c r="J41" s="23"/>
      <c r="K41" s="24"/>
      <c r="L41" s="23"/>
      <c r="M41" s="2"/>
    </row>
    <row r="42" spans="1:13" ht="15" customHeight="1" x14ac:dyDescent="0.3">
      <c r="A42" s="36"/>
      <c r="B42" s="20"/>
      <c r="C42" s="21"/>
      <c r="D42" s="45"/>
      <c r="E42" s="22"/>
      <c r="F42" s="23"/>
      <c r="G42" s="23"/>
      <c r="H42" s="23"/>
      <c r="I42" s="23"/>
      <c r="J42" s="23"/>
      <c r="K42" s="24"/>
      <c r="L42" s="23"/>
      <c r="M42" s="2"/>
    </row>
    <row r="43" spans="1:13" x14ac:dyDescent="0.3">
      <c r="A43" s="36"/>
      <c r="B43" s="20"/>
      <c r="C43" s="21"/>
      <c r="D43" s="45"/>
      <c r="E43" s="22"/>
      <c r="F43" s="23"/>
      <c r="G43" s="23"/>
      <c r="H43" s="23"/>
      <c r="I43" s="23"/>
      <c r="J43" s="23"/>
      <c r="K43" s="24"/>
      <c r="L43" s="23"/>
      <c r="M43" s="2"/>
    </row>
    <row r="44" spans="1:13" x14ac:dyDescent="0.3">
      <c r="A44" s="36"/>
      <c r="B44" s="20"/>
      <c r="C44" s="21"/>
      <c r="D44" s="44"/>
      <c r="E44" s="22"/>
      <c r="F44" s="23"/>
      <c r="G44" s="23"/>
      <c r="H44" s="23"/>
      <c r="I44" s="23"/>
      <c r="J44" s="23"/>
      <c r="K44" s="24"/>
      <c r="L44" s="23"/>
      <c r="M44" s="2"/>
    </row>
    <row r="45" spans="1:13" x14ac:dyDescent="0.3">
      <c r="A45" s="36"/>
      <c r="B45" s="20"/>
      <c r="C45" s="21"/>
      <c r="D45" s="44"/>
      <c r="E45" s="22"/>
      <c r="F45" s="23"/>
      <c r="G45" s="23"/>
      <c r="H45" s="23"/>
      <c r="I45" s="23"/>
      <c r="J45" s="23"/>
      <c r="K45" s="24"/>
      <c r="L45" s="23"/>
      <c r="M45" s="2"/>
    </row>
    <row r="46" spans="1:13" x14ac:dyDescent="0.3">
      <c r="A46" s="37"/>
      <c r="B46" s="25"/>
      <c r="C46" s="26"/>
      <c r="D46" s="47" t="str">
        <f>[1]Лист1!D382</f>
        <v>итого</v>
      </c>
      <c r="E46" s="27">
        <f>[1]Лист1!E382</f>
        <v>0</v>
      </c>
      <c r="F46" s="28">
        <f>[1]Лист1!F382</f>
        <v>150</v>
      </c>
      <c r="G46" s="28">
        <f>[1]Лист1!G382</f>
        <v>4.3099999999999996</v>
      </c>
      <c r="H46" s="28">
        <f>[1]Лист1!H382</f>
        <v>3.73</v>
      </c>
      <c r="I46" s="28">
        <f>[1]Лист1!I382</f>
        <v>6.3</v>
      </c>
      <c r="J46" s="28">
        <f>[1]Лист1!J382</f>
        <v>80.599999999999994</v>
      </c>
      <c r="K46" s="29">
        <f>[1]Лист1!K382</f>
        <v>0</v>
      </c>
      <c r="L46" s="28">
        <f>L40</f>
        <v>20.86</v>
      </c>
      <c r="M46" s="2"/>
    </row>
    <row r="47" spans="1:13" ht="15" customHeight="1" thickBot="1" x14ac:dyDescent="0.35">
      <c r="A47" s="38">
        <f>[1]Лист1!A383</f>
        <v>2</v>
      </c>
      <c r="B47" s="38">
        <f>[1]Лист1!B383</f>
        <v>2</v>
      </c>
      <c r="C47" s="42" t="str">
        <f>[1]Лист1!C383</f>
        <v>Итого за день:</v>
      </c>
      <c r="D47" s="43"/>
      <c r="E47" s="33">
        <f>[1]Лист1!E383</f>
        <v>0</v>
      </c>
      <c r="F47" s="34">
        <v>2448</v>
      </c>
      <c r="G47" s="34">
        <v>115.34</v>
      </c>
      <c r="H47" s="34">
        <v>80.81</v>
      </c>
      <c r="I47" s="34">
        <v>358.67</v>
      </c>
      <c r="J47" s="34">
        <v>2306</v>
      </c>
      <c r="K47" s="35">
        <f>[1]Лист1!K383</f>
        <v>0</v>
      </c>
      <c r="L47" s="50">
        <f>L46+L39+L32+L27+L17+L13</f>
        <v>310</v>
      </c>
      <c r="M47" s="2"/>
    </row>
    <row r="88" spans="1:1" x14ac:dyDescent="0.3">
      <c r="A88">
        <f>[4]Лист1!A508</f>
        <v>0</v>
      </c>
    </row>
    <row r="89" spans="1:1" x14ac:dyDescent="0.3">
      <c r="A89">
        <f>[4]Лист1!A509</f>
        <v>2</v>
      </c>
    </row>
  </sheetData>
  <mergeCells count="4">
    <mergeCell ref="C1:E1"/>
    <mergeCell ref="H1:K1"/>
    <mergeCell ref="H2:K2"/>
    <mergeCell ref="C47:D47"/>
  </mergeCells>
  <printOptions horizontalCentered="1"/>
  <pageMargins left="0.11811023622047245" right="0.11811023622047245" top="0.11811023622047245" bottom="0.11811023622047245" header="0" footer="0"/>
  <pageSetup paperSize="9" scale="70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2024-04-15T12:02:30Z</dcterms:modified>
</cp:coreProperties>
</file>