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46" i="1" l="1"/>
  <c r="L39" i="1"/>
  <c r="L27" i="1"/>
  <c r="L32" i="1"/>
  <c r="L17" i="1"/>
  <c r="L13" i="1"/>
  <c r="D7" i="1"/>
  <c r="D8" i="1"/>
  <c r="D9" i="1"/>
  <c r="D13" i="1"/>
  <c r="D14" i="1"/>
  <c r="D17" i="1"/>
  <c r="D18" i="1"/>
  <c r="D19" i="1"/>
  <c r="D20" i="1"/>
  <c r="D21" i="1"/>
  <c r="D22" i="1"/>
  <c r="D23" i="1"/>
  <c r="D24" i="1"/>
  <c r="D27" i="1"/>
  <c r="D28" i="1"/>
  <c r="D29" i="1"/>
  <c r="D32" i="1"/>
  <c r="D33" i="1"/>
  <c r="D34" i="1"/>
  <c r="D35" i="1"/>
  <c r="D36" i="1"/>
  <c r="D37" i="1"/>
  <c r="D39" i="1"/>
  <c r="D40" i="1"/>
  <c r="L47" i="1" l="1"/>
  <c r="B6" i="1"/>
  <c r="C6" i="1"/>
  <c r="D6" i="1"/>
  <c r="E6" i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F9" i="1"/>
  <c r="K9" i="1"/>
  <c r="E13" i="1"/>
  <c r="K13" i="1"/>
  <c r="B14" i="1"/>
  <c r="C14" i="1"/>
  <c r="E14" i="1"/>
  <c r="G14" i="1"/>
  <c r="H14" i="1"/>
  <c r="I14" i="1"/>
  <c r="J14" i="1"/>
  <c r="K14" i="1"/>
  <c r="E17" i="1"/>
  <c r="G17" i="1"/>
  <c r="H17" i="1"/>
  <c r="I17" i="1"/>
  <c r="J17" i="1"/>
  <c r="K17" i="1"/>
  <c r="B18" i="1"/>
  <c r="C18" i="1"/>
  <c r="E18" i="1"/>
  <c r="F18" i="1"/>
  <c r="G18" i="1"/>
  <c r="H18" i="1"/>
  <c r="I18" i="1"/>
  <c r="J18" i="1"/>
  <c r="K18" i="1"/>
  <c r="E19" i="1"/>
  <c r="F19" i="1"/>
  <c r="G19" i="1"/>
  <c r="H19" i="1"/>
  <c r="I19" i="1"/>
  <c r="J19" i="1"/>
  <c r="K19" i="1"/>
  <c r="E20" i="1"/>
  <c r="F20" i="1"/>
  <c r="G20" i="1"/>
  <c r="H20" i="1"/>
  <c r="I20" i="1"/>
  <c r="J20" i="1"/>
  <c r="K20" i="1"/>
  <c r="E21" i="1"/>
  <c r="F21" i="1"/>
  <c r="G21" i="1"/>
  <c r="H21" i="1"/>
  <c r="I21" i="1"/>
  <c r="J21" i="1"/>
  <c r="K21" i="1"/>
  <c r="E22" i="1"/>
  <c r="F22" i="1"/>
  <c r="G22" i="1"/>
  <c r="H22" i="1"/>
  <c r="I22" i="1"/>
  <c r="J22" i="1"/>
  <c r="K22" i="1"/>
  <c r="E23" i="1"/>
  <c r="F23" i="1"/>
  <c r="G23" i="1"/>
  <c r="H23" i="1"/>
  <c r="I23" i="1"/>
  <c r="J23" i="1"/>
  <c r="K23" i="1"/>
  <c r="E24" i="1"/>
  <c r="F24" i="1"/>
  <c r="G24" i="1"/>
  <c r="H24" i="1"/>
  <c r="I24" i="1"/>
  <c r="J24" i="1"/>
  <c r="K24" i="1"/>
  <c r="E27" i="1"/>
  <c r="F27" i="1"/>
  <c r="G27" i="1"/>
  <c r="H27" i="1"/>
  <c r="I27" i="1"/>
  <c r="J27" i="1"/>
  <c r="K27" i="1"/>
  <c r="B28" i="1"/>
  <c r="C28" i="1"/>
  <c r="E28" i="1"/>
  <c r="F28" i="1"/>
  <c r="G28" i="1"/>
  <c r="H28" i="1"/>
  <c r="I28" i="1"/>
  <c r="J28" i="1"/>
  <c r="K28" i="1"/>
  <c r="E29" i="1"/>
  <c r="F29" i="1"/>
  <c r="G29" i="1"/>
  <c r="H29" i="1"/>
  <c r="I29" i="1"/>
  <c r="J29" i="1"/>
  <c r="K29" i="1"/>
  <c r="E32" i="1"/>
  <c r="F32" i="1"/>
  <c r="G32" i="1"/>
  <c r="H32" i="1"/>
  <c r="I32" i="1"/>
  <c r="J32" i="1"/>
  <c r="K32" i="1"/>
  <c r="B33" i="1"/>
  <c r="C33" i="1"/>
  <c r="E33" i="1"/>
  <c r="F33" i="1"/>
  <c r="G33" i="1"/>
  <c r="H33" i="1"/>
  <c r="I33" i="1"/>
  <c r="J33" i="1"/>
  <c r="K33" i="1"/>
  <c r="E34" i="1"/>
  <c r="F34" i="1"/>
  <c r="G34" i="1"/>
  <c r="H34" i="1"/>
  <c r="I34" i="1"/>
  <c r="J34" i="1"/>
  <c r="K34" i="1"/>
  <c r="E35" i="1"/>
  <c r="F35" i="1"/>
  <c r="G35" i="1"/>
  <c r="H35" i="1"/>
  <c r="I35" i="1"/>
  <c r="J35" i="1"/>
  <c r="K35" i="1"/>
  <c r="E36" i="1"/>
  <c r="F36" i="1"/>
  <c r="G36" i="1"/>
  <c r="H36" i="1"/>
  <c r="I36" i="1"/>
  <c r="J36" i="1"/>
  <c r="K36" i="1"/>
  <c r="E37" i="1"/>
  <c r="F37" i="1"/>
  <c r="G37" i="1"/>
  <c r="H37" i="1"/>
  <c r="I37" i="1"/>
  <c r="J37" i="1"/>
  <c r="K37" i="1"/>
  <c r="E39" i="1"/>
  <c r="F39" i="1"/>
  <c r="G39" i="1"/>
  <c r="H39" i="1"/>
  <c r="I39" i="1"/>
  <c r="J39" i="1"/>
  <c r="K39" i="1"/>
  <c r="B40" i="1"/>
  <c r="C40" i="1"/>
  <c r="E40" i="1"/>
  <c r="F40" i="1"/>
  <c r="G40" i="1"/>
  <c r="H40" i="1"/>
  <c r="I40" i="1"/>
  <c r="J40" i="1"/>
  <c r="K40" i="1"/>
  <c r="D46" i="1"/>
  <c r="E46" i="1"/>
  <c r="F46" i="1"/>
  <c r="G46" i="1"/>
  <c r="H46" i="1"/>
  <c r="I46" i="1"/>
  <c r="J46" i="1"/>
  <c r="K46" i="1"/>
  <c r="A47" i="1"/>
  <c r="B47" i="1"/>
  <c r="C47" i="1"/>
  <c r="E47" i="1"/>
  <c r="F47" i="1"/>
  <c r="G47" i="1"/>
  <c r="H47" i="1"/>
  <c r="I47" i="1"/>
  <c r="J47" i="1"/>
  <c r="K47" i="1"/>
</calcChain>
</file>

<file path=xl/sharedStrings.xml><?xml version="1.0" encoding="utf-8"?>
<sst xmlns="http://schemas.openxmlformats.org/spreadsheetml/2006/main" count="26" uniqueCount="26">
  <si>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</si>
  <si>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</si>
  <si>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</si>
  <si>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</si>
  <si>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</si>
  <si>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</si>
  <si>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</si>
  <si>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</si>
  <si>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</si>
  <si>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</si>
  <si>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</si>
  <si>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</si>
  <si>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</si>
  <si>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</si>
  <si>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</si>
  <si>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</si>
  <si>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</si>
  <si>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</si>
  <si>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</si>
  <si>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</si>
  <si>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</si>
  <si>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</si>
  <si>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</si>
  <si>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</si>
  <si>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</si>
  <si>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хлеб пшеничный масло,сыр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</si>
</sst>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8" fillId="4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3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0">
          <cell r="A90">
            <v>1</v>
          </cell>
          <cell r="B90">
            <v>3</v>
          </cell>
          <cell r="C90" t="str">
            <v>Завтрак</v>
          </cell>
          <cell r="D90" t="str">
            <v>гор.блюдо</v>
          </cell>
          <cell r="E90" t="str">
            <v>суп молочный манный</v>
          </cell>
          <cell r="F90">
            <v>200</v>
          </cell>
          <cell r="G90">
            <v>3.6</v>
          </cell>
          <cell r="H90">
            <v>3.76</v>
          </cell>
          <cell r="I90">
            <v>14.56</v>
          </cell>
          <cell r="J90">
            <v>108</v>
          </cell>
          <cell r="K90">
            <v>162</v>
          </cell>
        </row>
        <row r="91">
          <cell r="D91" t="str">
            <v xml:space="preserve">гор.напиток </v>
          </cell>
          <cell r="E91" t="str">
            <v>чай с лимоном</v>
          </cell>
          <cell r="F91">
            <v>207</v>
          </cell>
          <cell r="G91">
            <v>0.2</v>
          </cell>
          <cell r="I91">
            <v>13.6</v>
          </cell>
          <cell r="J91">
            <v>56</v>
          </cell>
          <cell r="K91">
            <v>629</v>
          </cell>
        </row>
        <row r="92">
          <cell r="D92" t="str">
            <v>закуска</v>
          </cell>
          <cell r="E92" t="str">
            <v>яйцо варёное</v>
          </cell>
          <cell r="F92" t="str">
            <v>1 штука</v>
          </cell>
          <cell r="G92">
            <v>5.0999999999999996</v>
          </cell>
          <cell r="H92">
            <v>4.5999999999999996</v>
          </cell>
          <cell r="I92">
            <v>0.3</v>
          </cell>
          <cell r="J92">
            <v>63</v>
          </cell>
          <cell r="K92" t="str">
            <v>стр. 58</v>
          </cell>
        </row>
        <row r="93">
          <cell r="D93" t="str">
            <v>хлеб</v>
          </cell>
          <cell r="F93">
            <v>70</v>
          </cell>
          <cell r="K93" t="str">
            <v>стр. 134 стр. 122 стр. 50</v>
          </cell>
        </row>
        <row r="97">
          <cell r="D97" t="str">
            <v>итого</v>
          </cell>
        </row>
        <row r="98">
          <cell r="B98">
            <v>3</v>
          </cell>
          <cell r="C98" t="str">
            <v>Завтрак 2</v>
          </cell>
          <cell r="D98" t="str">
            <v>фрукты</v>
          </cell>
          <cell r="E98" t="str">
            <v>яблоко</v>
          </cell>
          <cell r="G98">
            <v>0.7</v>
          </cell>
          <cell r="H98">
            <v>0.7</v>
          </cell>
          <cell r="I98">
            <v>17.600000000000001</v>
          </cell>
          <cell r="J98">
            <v>84.6</v>
          </cell>
          <cell r="K98" t="str">
            <v>стр.184</v>
          </cell>
        </row>
        <row r="101">
          <cell r="D101" t="str">
            <v>итого</v>
          </cell>
          <cell r="G101">
            <v>0.7</v>
          </cell>
          <cell r="H101">
            <v>0.7</v>
          </cell>
          <cell r="I101">
            <v>17.600000000000001</v>
          </cell>
          <cell r="J101">
            <v>84.6</v>
          </cell>
        </row>
        <row r="102">
          <cell r="B102">
            <v>3</v>
          </cell>
          <cell r="C102" t="str">
            <v>Обед</v>
          </cell>
          <cell r="D102" t="str">
            <v>закуска</v>
          </cell>
          <cell r="E102" t="str">
            <v>икра свекольная</v>
          </cell>
          <cell r="F102">
            <v>60</v>
          </cell>
          <cell r="G102">
            <v>1.38</v>
          </cell>
          <cell r="H102">
            <v>4.08</v>
          </cell>
          <cell r="I102">
            <v>7.02</v>
          </cell>
          <cell r="J102">
            <v>71.400000000000006</v>
          </cell>
          <cell r="K102" t="str">
            <v>стр.562</v>
          </cell>
        </row>
        <row r="103">
          <cell r="D103" t="str">
            <v>1 блюдо</v>
          </cell>
          <cell r="E103" t="str">
            <v>суп-лапша на куринном бульоне</v>
          </cell>
          <cell r="F103">
            <v>275</v>
          </cell>
          <cell r="G103">
            <v>11.02</v>
          </cell>
          <cell r="H103">
            <v>7.3</v>
          </cell>
          <cell r="I103">
            <v>42</v>
          </cell>
          <cell r="J103">
            <v>245</v>
          </cell>
          <cell r="K103" t="str">
            <v>169/439</v>
          </cell>
        </row>
        <row r="104">
          <cell r="D104" t="str">
            <v>2 блюдо</v>
          </cell>
          <cell r="E104" t="str">
            <v>птица отварная</v>
          </cell>
          <cell r="F104">
            <v>90</v>
          </cell>
          <cell r="G104">
            <v>18.989999999999998</v>
          </cell>
          <cell r="H104">
            <v>12.24</v>
          </cell>
          <cell r="J104">
            <v>189.9</v>
          </cell>
          <cell r="K104">
            <v>439</v>
          </cell>
        </row>
        <row r="105">
          <cell r="D105" t="str">
            <v>гарнир</v>
          </cell>
          <cell r="E105" t="str">
            <v>рис припущенный</v>
          </cell>
          <cell r="F105">
            <v>150</v>
          </cell>
          <cell r="G105">
            <v>3.58</v>
          </cell>
          <cell r="H105">
            <v>5.23</v>
          </cell>
          <cell r="I105">
            <v>38.51</v>
          </cell>
          <cell r="J105">
            <v>215</v>
          </cell>
          <cell r="K105">
            <v>466</v>
          </cell>
        </row>
        <row r="106">
          <cell r="D106" t="str">
            <v>напиток</v>
          </cell>
          <cell r="E106" t="str">
            <v>компот из сухофруктов</v>
          </cell>
          <cell r="F106">
            <v>200</v>
          </cell>
          <cell r="G106">
            <v>0.56000000000000005</v>
          </cell>
          <cell r="H106">
            <v>0.05</v>
          </cell>
          <cell r="I106">
            <v>27.89</v>
          </cell>
          <cell r="J106">
            <v>113.79</v>
          </cell>
          <cell r="K106">
            <v>588</v>
          </cell>
        </row>
        <row r="107">
          <cell r="D107" t="str">
            <v>хлеб бел.</v>
          </cell>
          <cell r="E107" t="str">
            <v>хлеб пшеничный</v>
          </cell>
          <cell r="F107">
            <v>50</v>
          </cell>
          <cell r="G107">
            <v>4.45</v>
          </cell>
          <cell r="H107">
            <v>1.6</v>
          </cell>
          <cell r="I107">
            <v>23.3</v>
          </cell>
          <cell r="J107">
            <v>133</v>
          </cell>
          <cell r="K107" t="str">
            <v>стр. 134</v>
          </cell>
        </row>
        <row r="108">
          <cell r="D108" t="str">
            <v>хлеб черн.</v>
          </cell>
          <cell r="E108" t="str">
            <v>хлеб бородинский</v>
          </cell>
          <cell r="F108">
            <v>40</v>
          </cell>
          <cell r="G108">
            <v>3.4</v>
          </cell>
          <cell r="H108">
            <v>1.26</v>
          </cell>
          <cell r="I108">
            <v>17</v>
          </cell>
          <cell r="J108">
            <v>103.6</v>
          </cell>
          <cell r="K108" t="str">
            <v>стр. 142</v>
          </cell>
        </row>
        <row r="111">
          <cell r="D111" t="str">
            <v>итого</v>
          </cell>
          <cell r="F111">
            <v>865</v>
          </cell>
          <cell r="G111">
            <v>43.38</v>
          </cell>
          <cell r="H111">
            <v>31.76</v>
          </cell>
          <cell r="I111">
            <v>155.72</v>
          </cell>
          <cell r="J111">
            <v>1071.6899999999998</v>
          </cell>
        </row>
        <row r="112">
          <cell r="B112">
            <v>3</v>
          </cell>
          <cell r="C112" t="str">
            <v>Полдник</v>
          </cell>
          <cell r="D112" t="str">
            <v>булочное</v>
          </cell>
          <cell r="E112" t="str">
            <v>оладьи с повидлом</v>
          </cell>
          <cell r="F112">
            <v>105</v>
          </cell>
          <cell r="G112">
            <v>12.7</v>
          </cell>
          <cell r="H112">
            <v>7.3</v>
          </cell>
          <cell r="I112">
            <v>33.200000000000003</v>
          </cell>
          <cell r="J112">
            <v>250</v>
          </cell>
          <cell r="K112">
            <v>213</v>
          </cell>
        </row>
        <row r="113">
          <cell r="D113" t="str">
            <v>напиток</v>
          </cell>
          <cell r="E113" t="str">
            <v>молоко кипячёное</v>
          </cell>
          <cell r="F113">
            <v>200</v>
          </cell>
          <cell r="G113">
            <v>5.8</v>
          </cell>
          <cell r="H113">
            <v>5</v>
          </cell>
          <cell r="I113">
            <v>9.6</v>
          </cell>
          <cell r="J113">
            <v>108</v>
          </cell>
          <cell r="K113">
            <v>644</v>
          </cell>
        </row>
        <row r="116">
          <cell r="D116" t="str">
            <v>итого</v>
          </cell>
          <cell r="F116">
            <v>305</v>
          </cell>
          <cell r="G116">
            <v>18.5</v>
          </cell>
          <cell r="H116">
            <v>12.3</v>
          </cell>
          <cell r="I116">
            <v>42.800000000000004</v>
          </cell>
          <cell r="J116">
            <v>358</v>
          </cell>
        </row>
        <row r="117">
          <cell r="B117">
            <v>3</v>
          </cell>
          <cell r="C117" t="str">
            <v>Ужин</v>
          </cell>
          <cell r="D117" t="str">
            <v>гор.блюдо</v>
          </cell>
          <cell r="E117" t="str">
            <v>рыба запеченная с капустой и луком</v>
          </cell>
          <cell r="F117">
            <v>200</v>
          </cell>
          <cell r="G117">
            <v>10</v>
          </cell>
          <cell r="H117">
            <v>12.4</v>
          </cell>
          <cell r="I117">
            <v>16.899999999999999</v>
          </cell>
          <cell r="J117">
            <v>121</v>
          </cell>
          <cell r="K117">
            <v>321</v>
          </cell>
        </row>
        <row r="118">
          <cell r="D118" t="str">
            <v>гарнир</v>
          </cell>
          <cell r="E118" t="str">
            <v>картофельное пюре</v>
          </cell>
          <cell r="F118">
            <v>150</v>
          </cell>
          <cell r="G118">
            <v>3.15</v>
          </cell>
          <cell r="H118">
            <v>1.2</v>
          </cell>
          <cell r="I118">
            <v>22.05</v>
          </cell>
          <cell r="J118">
            <v>112.5</v>
          </cell>
        </row>
        <row r="119">
          <cell r="D119" t="str">
            <v>напиток</v>
          </cell>
          <cell r="E119" t="str">
            <v>сок фруктовый</v>
          </cell>
          <cell r="F119">
            <v>200</v>
          </cell>
          <cell r="G119">
            <v>0.2</v>
          </cell>
          <cell r="H119">
            <v>0</v>
          </cell>
          <cell r="I119">
            <v>26</v>
          </cell>
          <cell r="J119">
            <v>106</v>
          </cell>
          <cell r="K119" t="str">
            <v>стр. 216</v>
          </cell>
        </row>
        <row r="120">
          <cell r="D120" t="str">
            <v>хлеб бел.</v>
          </cell>
          <cell r="E120" t="str">
            <v>хлеб пшеничный</v>
          </cell>
          <cell r="F120">
            <v>50</v>
          </cell>
          <cell r="G120">
            <v>4.45</v>
          </cell>
          <cell r="H120">
            <v>1.6</v>
          </cell>
          <cell r="I120">
            <v>23.3</v>
          </cell>
          <cell r="J120">
            <v>133</v>
          </cell>
          <cell r="K120" t="str">
            <v>стр. 134</v>
          </cell>
        </row>
        <row r="121">
          <cell r="D121" t="str">
            <v>хлеб черн.</v>
          </cell>
          <cell r="E121" t="str">
            <v>хлеб бородинский</v>
          </cell>
          <cell r="F121">
            <v>40</v>
          </cell>
          <cell r="G121">
            <v>3.4</v>
          </cell>
          <cell r="H121">
            <v>1.26</v>
          </cell>
          <cell r="I121">
            <v>17</v>
          </cell>
          <cell r="J121">
            <v>103.6</v>
          </cell>
          <cell r="K121" t="str">
            <v>стр. 142</v>
          </cell>
        </row>
        <row r="123">
          <cell r="D123" t="str">
            <v>итого</v>
          </cell>
          <cell r="F123">
            <v>640</v>
          </cell>
          <cell r="G123">
            <v>21.2</v>
          </cell>
          <cell r="H123">
            <v>16.46</v>
          </cell>
          <cell r="I123">
            <v>105.25</v>
          </cell>
          <cell r="J123">
            <v>576.1</v>
          </cell>
        </row>
        <row r="124">
          <cell r="B124">
            <v>3</v>
          </cell>
          <cell r="C124" t="str">
            <v>Ужин 2</v>
          </cell>
          <cell r="D124" t="str">
            <v>кисломол.</v>
          </cell>
          <cell r="E124" t="str">
            <v>кефир</v>
          </cell>
          <cell r="F124">
            <v>150</v>
          </cell>
          <cell r="G124">
            <v>4.57</v>
          </cell>
          <cell r="H124">
            <v>3.73</v>
          </cell>
          <cell r="I124">
            <v>5.97</v>
          </cell>
          <cell r="J124">
            <v>79.180000000000007</v>
          </cell>
          <cell r="K124">
            <v>645</v>
          </cell>
        </row>
        <row r="130">
          <cell r="D130" t="str">
            <v>итого</v>
          </cell>
          <cell r="F130">
            <v>150</v>
          </cell>
          <cell r="G130">
            <v>4.57</v>
          </cell>
          <cell r="H130">
            <v>3.73</v>
          </cell>
          <cell r="I130">
            <v>5.97</v>
          </cell>
          <cell r="J130">
            <v>79.180000000000007</v>
          </cell>
        </row>
        <row r="131">
          <cell r="A131">
            <v>1</v>
          </cell>
          <cell r="B131">
            <v>3</v>
          </cell>
          <cell r="C131" t="str">
            <v>Итого за день:</v>
          </cell>
          <cell r="F131">
            <v>2617</v>
          </cell>
          <cell r="G131">
            <v>104.4</v>
          </cell>
          <cell r="H131">
            <v>81.540000000000006</v>
          </cell>
          <cell r="I131">
            <v>380.75</v>
          </cell>
          <cell r="J131">
            <v>2600.6699999999996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workbookViewId="0">
      <selection activeCell="O68" sqref="O68"/>
    </sheetView>
  </sheetViews>
  <sheetFormatPr defaultRowHeight="14.4" x14ac:dyDescent="0.3"/>
  <cols>
    <col min="4" max="4" width="11.44140625" customWidth="1"/>
    <col min="5" max="5" width="21.21875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3" x14ac:dyDescent="0.3">
      <c r="A1" s="1" t="s">
        <v>0</v>
      </c>
      <c r="B1" s="2"/>
      <c r="C1" s="40" t="s">
        <v>24</v>
      </c>
      <c r="D1" s="41"/>
      <c r="E1" s="41"/>
      <c r="F1" s="3" t="s">
        <v>1</v>
      </c>
      <c r="G1" s="2" t="s">
        <v>2</v>
      </c>
      <c r="H1" s="42" t="s">
        <v>3</v>
      </c>
      <c r="I1" s="42"/>
      <c r="J1" s="42"/>
      <c r="K1" s="42"/>
      <c r="L1" s="2"/>
      <c r="M1" s="2"/>
    </row>
    <row r="2" spans="1:13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2" t="s">
        <v>6</v>
      </c>
      <c r="I2" s="42"/>
      <c r="J2" s="42"/>
      <c r="K2" s="42"/>
      <c r="L2" s="2"/>
      <c r="M2" s="2"/>
    </row>
    <row r="3" spans="1:13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10</v>
      </c>
      <c r="I3" s="8">
        <v>4</v>
      </c>
      <c r="J3" s="9">
        <v>2024</v>
      </c>
      <c r="K3" s="1"/>
      <c r="L3" s="2"/>
      <c r="M3" s="2"/>
    </row>
    <row r="4" spans="1:13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ht="32.4" customHeight="1" x14ac:dyDescent="0.3">
      <c r="A6" s="37">
        <v>2</v>
      </c>
      <c r="B6" s="20">
        <f>[1]Лист1!B90</f>
        <v>3</v>
      </c>
      <c r="C6" s="15" t="str">
        <f>[1]Лист1!C90</f>
        <v>Завтрак</v>
      </c>
      <c r="D6" s="16" t="str">
        <f>[1]Лист1!D90</f>
        <v>гор.блюдо</v>
      </c>
      <c r="E6" s="17" t="str">
        <f>[1]Лист1!E90</f>
        <v>суп молочный манный</v>
      </c>
      <c r="F6" s="18">
        <f>[1]Лист1!F90</f>
        <v>200</v>
      </c>
      <c r="G6" s="18">
        <f>[1]Лист1!G90</f>
        <v>3.6</v>
      </c>
      <c r="H6" s="18">
        <f>[1]Лист1!H90</f>
        <v>3.76</v>
      </c>
      <c r="I6" s="18">
        <f>[1]Лист1!I90</f>
        <v>14.56</v>
      </c>
      <c r="J6" s="18">
        <f>[1]Лист1!J90</f>
        <v>108</v>
      </c>
      <c r="K6" s="19">
        <f>[1]Лист1!K90</f>
        <v>162</v>
      </c>
      <c r="L6" s="18">
        <v>11.27</v>
      </c>
      <c r="M6" s="2"/>
    </row>
    <row r="7" spans="1:13" ht="30" customHeight="1" x14ac:dyDescent="0.3">
      <c r="A7" s="37"/>
      <c r="B7" s="20"/>
      <c r="C7" s="21"/>
      <c r="D7" s="45" t="str">
        <f>[1]Лист1!D91</f>
        <v xml:space="preserve">гор.напиток </v>
      </c>
      <c r="E7" s="22" t="str">
        <f>[1]Лист1!E91</f>
        <v>чай с лимоном</v>
      </c>
      <c r="F7" s="23">
        <f>[1]Лист1!F91</f>
        <v>207</v>
      </c>
      <c r="G7" s="23">
        <f>[1]Лист1!G91</f>
        <v>0.2</v>
      </c>
      <c r="H7" s="23">
        <f>[1]Лист1!H91</f>
        <v>0</v>
      </c>
      <c r="I7" s="23">
        <f>[1]Лист1!I91</f>
        <v>13.6</v>
      </c>
      <c r="J7" s="23">
        <f>[1]Лист1!J91</f>
        <v>56</v>
      </c>
      <c r="K7" s="24">
        <f>[1]Лист1!K91</f>
        <v>629</v>
      </c>
      <c r="L7" s="23">
        <v>3.49</v>
      </c>
      <c r="M7" s="2"/>
    </row>
    <row r="8" spans="1:13" ht="26.4" customHeight="1" x14ac:dyDescent="0.3">
      <c r="A8" s="37"/>
      <c r="B8" s="20"/>
      <c r="C8" s="21"/>
      <c r="D8" s="46" t="str">
        <f>[1]Лист1!D92</f>
        <v>закуска</v>
      </c>
      <c r="E8" s="22" t="str">
        <f>[1]Лист1!E92</f>
        <v>яйцо варёное</v>
      </c>
      <c r="F8" s="23" t="str">
        <f>[1]Лист1!F92</f>
        <v>1 штука</v>
      </c>
      <c r="G8" s="23">
        <f>[1]Лист1!G92</f>
        <v>5.0999999999999996</v>
      </c>
      <c r="H8" s="23">
        <f>[1]Лист1!H92</f>
        <v>4.5999999999999996</v>
      </c>
      <c r="I8" s="23">
        <f>[1]Лист1!I92</f>
        <v>0.3</v>
      </c>
      <c r="J8" s="23">
        <f>[1]Лист1!J92</f>
        <v>63</v>
      </c>
      <c r="K8" s="24" t="str">
        <f>[1]Лист1!K92</f>
        <v>стр. 58</v>
      </c>
      <c r="L8" s="48">
        <v>15</v>
      </c>
      <c r="M8" s="2"/>
    </row>
    <row r="9" spans="1:13" ht="40.799999999999997" customHeight="1" x14ac:dyDescent="0.3">
      <c r="A9" s="37"/>
      <c r="B9" s="20"/>
      <c r="C9" s="21"/>
      <c r="D9" s="46" t="str">
        <f>[1]Лист1!D93</f>
        <v>хлеб</v>
      </c>
      <c r="E9" s="22" t="s">
        <v>25</v>
      </c>
      <c r="F9" s="23">
        <f>[1]Лист1!F93</f>
        <v>70</v>
      </c>
      <c r="G9" s="23">
        <v>3.85</v>
      </c>
      <c r="H9" s="23">
        <v>4</v>
      </c>
      <c r="I9" s="23">
        <v>24.65</v>
      </c>
      <c r="J9" s="23">
        <v>150.5</v>
      </c>
      <c r="K9" s="24" t="str">
        <f>[1]Лист1!K93</f>
        <v>стр. 134 стр. 122 стр. 50</v>
      </c>
      <c r="L9" s="23">
        <v>16.21</v>
      </c>
      <c r="M9" s="2"/>
    </row>
    <row r="10" spans="1:13" x14ac:dyDescent="0.3">
      <c r="A10" s="37"/>
      <c r="B10" s="20"/>
      <c r="C10" s="21"/>
      <c r="D10" s="46"/>
      <c r="E10" s="22"/>
      <c r="F10" s="23"/>
      <c r="G10" s="23"/>
      <c r="H10" s="23"/>
      <c r="I10" s="23"/>
      <c r="J10" s="23"/>
      <c r="K10" s="24"/>
      <c r="L10" s="23"/>
      <c r="M10" s="2"/>
    </row>
    <row r="11" spans="1:13" x14ac:dyDescent="0.3">
      <c r="A11" s="37"/>
      <c r="B11" s="20"/>
      <c r="C11" s="21"/>
      <c r="D11" s="45"/>
      <c r="E11" s="22"/>
      <c r="F11" s="23"/>
      <c r="G11" s="23"/>
      <c r="H11" s="23"/>
      <c r="I11" s="23"/>
      <c r="J11" s="23"/>
      <c r="K11" s="24"/>
      <c r="L11" s="23"/>
      <c r="M11" s="2"/>
    </row>
    <row r="12" spans="1:13" x14ac:dyDescent="0.3">
      <c r="A12" s="37"/>
      <c r="B12" s="20"/>
      <c r="C12" s="21"/>
      <c r="D12" s="45"/>
      <c r="E12" s="22"/>
      <c r="F12" s="23"/>
      <c r="G12" s="23"/>
      <c r="H12" s="23"/>
      <c r="I12" s="23"/>
      <c r="J12" s="23"/>
      <c r="K12" s="24"/>
      <c r="L12" s="23"/>
      <c r="M12" s="2"/>
    </row>
    <row r="13" spans="1:13" x14ac:dyDescent="0.3">
      <c r="A13" s="38"/>
      <c r="B13" s="25"/>
      <c r="C13" s="26"/>
      <c r="D13" s="47" t="str">
        <f>[1]Лист1!D97</f>
        <v>итого</v>
      </c>
      <c r="E13" s="27">
        <f>[1]Лист1!E97</f>
        <v>0</v>
      </c>
      <c r="F13" s="28">
        <v>532</v>
      </c>
      <c r="G13" s="28">
        <v>12.75</v>
      </c>
      <c r="H13" s="28">
        <v>12.36</v>
      </c>
      <c r="I13" s="28">
        <v>53.11</v>
      </c>
      <c r="J13" s="28">
        <v>337.5</v>
      </c>
      <c r="K13" s="29">
        <f>[1]Лист1!K97</f>
        <v>0</v>
      </c>
      <c r="L13" s="49">
        <f>L6+L7+L8+L9</f>
        <v>45.97</v>
      </c>
      <c r="M13" s="2"/>
    </row>
    <row r="14" spans="1:13" ht="30.6" customHeight="1" x14ac:dyDescent="0.3">
      <c r="A14" s="30">
        <v>2</v>
      </c>
      <c r="B14" s="30">
        <f>[1]Лист1!B98</f>
        <v>3</v>
      </c>
      <c r="C14" s="31" t="str">
        <f>[1]Лист1!C98</f>
        <v>Завтрак 2</v>
      </c>
      <c r="D14" s="46" t="str">
        <f>[1]Лист1!D98</f>
        <v>фрукты</v>
      </c>
      <c r="E14" s="22" t="str">
        <f>[1]Лист1!E98</f>
        <v>яблоко</v>
      </c>
      <c r="F14" s="23">
        <v>185</v>
      </c>
      <c r="G14" s="23">
        <f>[1]Лист1!G98</f>
        <v>0.7</v>
      </c>
      <c r="H14" s="23">
        <f>[1]Лист1!H98</f>
        <v>0.7</v>
      </c>
      <c r="I14" s="23">
        <f>[1]Лист1!I98</f>
        <v>17.600000000000001</v>
      </c>
      <c r="J14" s="23">
        <f>[1]Лист1!J98</f>
        <v>84.6</v>
      </c>
      <c r="K14" s="24" t="str">
        <f>[1]Лист1!K98</f>
        <v>стр.184</v>
      </c>
      <c r="L14" s="48">
        <v>16.2</v>
      </c>
      <c r="M14" s="2"/>
    </row>
    <row r="15" spans="1:13" ht="16.2" customHeight="1" x14ac:dyDescent="0.3">
      <c r="A15" s="37"/>
      <c r="B15" s="20"/>
      <c r="C15" s="21"/>
      <c r="D15" s="45"/>
      <c r="E15" s="22"/>
      <c r="F15" s="23"/>
      <c r="G15" s="23"/>
      <c r="H15" s="23"/>
      <c r="I15" s="23"/>
      <c r="J15" s="23"/>
      <c r="K15" s="24"/>
      <c r="L15" s="23"/>
      <c r="M15" s="2"/>
    </row>
    <row r="16" spans="1:13" x14ac:dyDescent="0.3">
      <c r="A16" s="37"/>
      <c r="B16" s="20"/>
      <c r="C16" s="21"/>
      <c r="D16" s="45"/>
      <c r="E16" s="22"/>
      <c r="F16" s="23"/>
      <c r="G16" s="23"/>
      <c r="H16" s="23"/>
      <c r="I16" s="23"/>
      <c r="J16" s="23"/>
      <c r="K16" s="24"/>
      <c r="L16" s="23"/>
      <c r="M16" s="2"/>
    </row>
    <row r="17" spans="1:13" x14ac:dyDescent="0.3">
      <c r="A17" s="38"/>
      <c r="B17" s="25"/>
      <c r="C17" s="26"/>
      <c r="D17" s="47" t="str">
        <f>[1]Лист1!D101</f>
        <v>итого</v>
      </c>
      <c r="E17" s="27">
        <f>[1]Лист1!E101</f>
        <v>0</v>
      </c>
      <c r="F17" s="28">
        <v>185</v>
      </c>
      <c r="G17" s="28">
        <f>[1]Лист1!G101</f>
        <v>0.7</v>
      </c>
      <c r="H17" s="28">
        <f>[1]Лист1!H101</f>
        <v>0.7</v>
      </c>
      <c r="I17" s="28">
        <f>[1]Лист1!I101</f>
        <v>17.600000000000001</v>
      </c>
      <c r="J17" s="28">
        <f>[1]Лист1!J101</f>
        <v>84.6</v>
      </c>
      <c r="K17" s="29">
        <f>[1]Лист1!K101</f>
        <v>0</v>
      </c>
      <c r="L17" s="49">
        <f>L14</f>
        <v>16.2</v>
      </c>
      <c r="M17" s="2"/>
    </row>
    <row r="18" spans="1:13" ht="31.8" customHeight="1" x14ac:dyDescent="0.3">
      <c r="A18" s="30">
        <v>2</v>
      </c>
      <c r="B18" s="30">
        <f>[1]Лист1!B102</f>
        <v>3</v>
      </c>
      <c r="C18" s="31" t="str">
        <f>[1]Лист1!C102</f>
        <v>Обед</v>
      </c>
      <c r="D18" s="46" t="str">
        <f>[1]Лист1!D102</f>
        <v>закуска</v>
      </c>
      <c r="E18" s="22" t="str">
        <f>[1]Лист1!E102</f>
        <v>икра свекольная</v>
      </c>
      <c r="F18" s="23">
        <f>[1]Лист1!F102</f>
        <v>60</v>
      </c>
      <c r="G18" s="23">
        <f>[1]Лист1!G102</f>
        <v>1.38</v>
      </c>
      <c r="H18" s="23">
        <f>[1]Лист1!H102</f>
        <v>4.08</v>
      </c>
      <c r="I18" s="23">
        <f>[1]Лист1!I102</f>
        <v>7.02</v>
      </c>
      <c r="J18" s="23">
        <f>[1]Лист1!J102</f>
        <v>71.400000000000006</v>
      </c>
      <c r="K18" s="24" t="str">
        <f>[1]Лист1!K102</f>
        <v>стр.562</v>
      </c>
      <c r="L18" s="23">
        <v>3.49</v>
      </c>
      <c r="M18" s="2"/>
    </row>
    <row r="19" spans="1:13" ht="35.4" customHeight="1" x14ac:dyDescent="0.3">
      <c r="A19" s="37"/>
      <c r="B19" s="20"/>
      <c r="C19" s="21"/>
      <c r="D19" s="46" t="str">
        <f>[1]Лист1!D103</f>
        <v>1 блюдо</v>
      </c>
      <c r="E19" s="22" t="str">
        <f>[1]Лист1!E103</f>
        <v>суп-лапша на куринном бульоне</v>
      </c>
      <c r="F19" s="23">
        <f>[1]Лист1!F103</f>
        <v>275</v>
      </c>
      <c r="G19" s="23">
        <f>[1]Лист1!G103</f>
        <v>11.02</v>
      </c>
      <c r="H19" s="23">
        <f>[1]Лист1!H103</f>
        <v>7.3</v>
      </c>
      <c r="I19" s="23">
        <f>[1]Лист1!I103</f>
        <v>42</v>
      </c>
      <c r="J19" s="23">
        <f>[1]Лист1!J103</f>
        <v>245</v>
      </c>
      <c r="K19" s="32" t="str">
        <f>[1]Лист1!K103</f>
        <v>169/439</v>
      </c>
      <c r="L19" s="23">
        <v>18.760000000000002</v>
      </c>
      <c r="M19" s="2"/>
    </row>
    <row r="20" spans="1:13" ht="30" customHeight="1" x14ac:dyDescent="0.3">
      <c r="A20" s="37"/>
      <c r="B20" s="20"/>
      <c r="C20" s="21"/>
      <c r="D20" s="46" t="str">
        <f>[1]Лист1!D104</f>
        <v>2 блюдо</v>
      </c>
      <c r="E20" s="22" t="str">
        <f>[1]Лист1!E104</f>
        <v>птица отварная</v>
      </c>
      <c r="F20" s="23">
        <f>[1]Лист1!F104</f>
        <v>90</v>
      </c>
      <c r="G20" s="23">
        <f>[1]Лист1!G104</f>
        <v>18.989999999999998</v>
      </c>
      <c r="H20" s="23">
        <f>[1]Лист1!H104</f>
        <v>12.24</v>
      </c>
      <c r="I20" s="23">
        <f>[1]Лист1!I104</f>
        <v>0</v>
      </c>
      <c r="J20" s="23">
        <f>[1]Лист1!J104</f>
        <v>189.9</v>
      </c>
      <c r="K20" s="24">
        <f>[1]Лист1!K104</f>
        <v>439</v>
      </c>
      <c r="L20" s="23">
        <v>33.159999999999997</v>
      </c>
      <c r="M20" s="2"/>
    </row>
    <row r="21" spans="1:13" ht="32.4" customHeight="1" x14ac:dyDescent="0.3">
      <c r="A21" s="37"/>
      <c r="B21" s="20"/>
      <c r="C21" s="21"/>
      <c r="D21" s="46" t="str">
        <f>[1]Лист1!D105</f>
        <v>гарнир</v>
      </c>
      <c r="E21" s="22" t="str">
        <f>[1]Лист1!E105</f>
        <v>рис припущенный</v>
      </c>
      <c r="F21" s="23">
        <f>[1]Лист1!F105</f>
        <v>150</v>
      </c>
      <c r="G21" s="23">
        <f>[1]Лист1!G105</f>
        <v>3.58</v>
      </c>
      <c r="H21" s="23">
        <f>[1]Лист1!H105</f>
        <v>5.23</v>
      </c>
      <c r="I21" s="23">
        <f>[1]Лист1!I105</f>
        <v>38.51</v>
      </c>
      <c r="J21" s="23">
        <f>[1]Лист1!J105</f>
        <v>215</v>
      </c>
      <c r="K21" s="24">
        <f>[1]Лист1!K105</f>
        <v>466</v>
      </c>
      <c r="L21" s="23">
        <v>9.59</v>
      </c>
      <c r="M21" s="2"/>
    </row>
    <row r="22" spans="1:13" ht="31.2" customHeight="1" x14ac:dyDescent="0.3">
      <c r="A22" s="37"/>
      <c r="B22" s="20"/>
      <c r="C22" s="21"/>
      <c r="D22" s="46" t="str">
        <f>[1]Лист1!D106</f>
        <v>напиток</v>
      </c>
      <c r="E22" s="22" t="str">
        <f>[1]Лист1!E106</f>
        <v>компот из сухофруктов</v>
      </c>
      <c r="F22" s="23">
        <f>[1]Лист1!F106</f>
        <v>200</v>
      </c>
      <c r="G22" s="23">
        <f>[1]Лист1!G106</f>
        <v>0.56000000000000005</v>
      </c>
      <c r="H22" s="23">
        <f>[1]Лист1!H106</f>
        <v>0.05</v>
      </c>
      <c r="I22" s="23">
        <f>[1]Лист1!I106</f>
        <v>27.89</v>
      </c>
      <c r="J22" s="23">
        <f>[1]Лист1!J106</f>
        <v>113.79</v>
      </c>
      <c r="K22" s="24">
        <f>[1]Лист1!K106</f>
        <v>588</v>
      </c>
      <c r="L22" s="48">
        <v>5.2</v>
      </c>
      <c r="M22" s="2"/>
    </row>
    <row r="23" spans="1:13" ht="31.2" customHeight="1" x14ac:dyDescent="0.3">
      <c r="A23" s="37"/>
      <c r="B23" s="20"/>
      <c r="C23" s="21"/>
      <c r="D23" s="46" t="str">
        <f>[1]Лист1!D107</f>
        <v>хлеб бел.</v>
      </c>
      <c r="E23" s="22" t="str">
        <f>[1]Лист1!E107</f>
        <v>хлеб пшеничный</v>
      </c>
      <c r="F23" s="23">
        <f>[1]Лист1!F107</f>
        <v>50</v>
      </c>
      <c r="G23" s="23">
        <f>[1]Лист1!G107</f>
        <v>4.45</v>
      </c>
      <c r="H23" s="23">
        <f>[1]Лист1!H107</f>
        <v>1.6</v>
      </c>
      <c r="I23" s="23">
        <f>[1]Лист1!I107</f>
        <v>23.3</v>
      </c>
      <c r="J23" s="23">
        <f>[1]Лист1!J107</f>
        <v>133</v>
      </c>
      <c r="K23" s="24" t="str">
        <f>[1]Лист1!K107</f>
        <v>стр. 134</v>
      </c>
      <c r="L23" s="23">
        <v>3.01</v>
      </c>
      <c r="M23" s="2"/>
    </row>
    <row r="24" spans="1:13" ht="27.6" customHeight="1" x14ac:dyDescent="0.3">
      <c r="A24" s="37"/>
      <c r="B24" s="20"/>
      <c r="C24" s="21"/>
      <c r="D24" s="46" t="str">
        <f>[1]Лист1!D108</f>
        <v>хлеб черн.</v>
      </c>
      <c r="E24" s="22" t="str">
        <f>[1]Лист1!E108</f>
        <v>хлеб бородинский</v>
      </c>
      <c r="F24" s="23">
        <f>[1]Лист1!F108</f>
        <v>40</v>
      </c>
      <c r="G24" s="23">
        <f>[1]Лист1!G108</f>
        <v>3.4</v>
      </c>
      <c r="H24" s="23">
        <f>[1]Лист1!H108</f>
        <v>1.26</v>
      </c>
      <c r="I24" s="23">
        <f>[1]Лист1!I108</f>
        <v>17</v>
      </c>
      <c r="J24" s="23">
        <f>[1]Лист1!J108</f>
        <v>103.6</v>
      </c>
      <c r="K24" s="24" t="str">
        <f>[1]Лист1!K108</f>
        <v>стр. 142</v>
      </c>
      <c r="L24" s="23">
        <v>2.3199999999999998</v>
      </c>
      <c r="M24" s="2"/>
    </row>
    <row r="25" spans="1:13" x14ac:dyDescent="0.3">
      <c r="A25" s="37"/>
      <c r="B25" s="20"/>
      <c r="C25" s="21"/>
      <c r="D25" s="45"/>
      <c r="E25" s="22"/>
      <c r="F25" s="23"/>
      <c r="G25" s="23"/>
      <c r="H25" s="23"/>
      <c r="I25" s="23"/>
      <c r="J25" s="23"/>
      <c r="K25" s="24"/>
      <c r="L25" s="23"/>
      <c r="M25" s="2"/>
    </row>
    <row r="26" spans="1:13" x14ac:dyDescent="0.3">
      <c r="A26" s="37"/>
      <c r="B26" s="20"/>
      <c r="C26" s="21"/>
      <c r="D26" s="45"/>
      <c r="E26" s="22"/>
      <c r="F26" s="23"/>
      <c r="G26" s="23"/>
      <c r="H26" s="23"/>
      <c r="I26" s="23"/>
      <c r="J26" s="23"/>
      <c r="K26" s="24"/>
      <c r="L26" s="23"/>
      <c r="M26" s="2"/>
    </row>
    <row r="27" spans="1:13" x14ac:dyDescent="0.3">
      <c r="A27" s="38"/>
      <c r="B27" s="25"/>
      <c r="C27" s="26"/>
      <c r="D27" s="47" t="str">
        <f>[1]Лист1!D111</f>
        <v>итого</v>
      </c>
      <c r="E27" s="27">
        <f>[1]Лист1!E111</f>
        <v>0</v>
      </c>
      <c r="F27" s="28">
        <f>[1]Лист1!F111</f>
        <v>865</v>
      </c>
      <c r="G27" s="28">
        <f>[1]Лист1!G111</f>
        <v>43.38</v>
      </c>
      <c r="H27" s="28">
        <f>[1]Лист1!H111</f>
        <v>31.76</v>
      </c>
      <c r="I27" s="28">
        <f>[1]Лист1!I111</f>
        <v>155.72</v>
      </c>
      <c r="J27" s="28">
        <f>[1]Лист1!J111</f>
        <v>1071.6899999999998</v>
      </c>
      <c r="K27" s="29">
        <f>[1]Лист1!K111</f>
        <v>0</v>
      </c>
      <c r="L27" s="49">
        <f>L18+L19+L20+L21+L22+L23+L24</f>
        <v>75.53</v>
      </c>
      <c r="M27" s="2"/>
    </row>
    <row r="28" spans="1:13" ht="31.8" customHeight="1" x14ac:dyDescent="0.3">
      <c r="A28" s="30">
        <v>2</v>
      </c>
      <c r="B28" s="30">
        <f>[1]Лист1!B112</f>
        <v>3</v>
      </c>
      <c r="C28" s="31" t="str">
        <f>[1]Лист1!C112</f>
        <v>Полдник</v>
      </c>
      <c r="D28" s="46" t="str">
        <f>[1]Лист1!D112</f>
        <v>булочное</v>
      </c>
      <c r="E28" s="22" t="str">
        <f>[1]Лист1!E112</f>
        <v>оладьи с повидлом</v>
      </c>
      <c r="F28" s="23">
        <f>[1]Лист1!F112</f>
        <v>105</v>
      </c>
      <c r="G28" s="23">
        <f>[1]Лист1!G112</f>
        <v>12.7</v>
      </c>
      <c r="H28" s="23">
        <f>[1]Лист1!H112</f>
        <v>7.3</v>
      </c>
      <c r="I28" s="23">
        <f>[1]Лист1!I112</f>
        <v>33.200000000000003</v>
      </c>
      <c r="J28" s="23">
        <f>[1]Лист1!J112</f>
        <v>250</v>
      </c>
      <c r="K28" s="24">
        <f>[1]Лист1!K112</f>
        <v>213</v>
      </c>
      <c r="L28" s="23">
        <v>12.16</v>
      </c>
      <c r="M28" s="2"/>
    </row>
    <row r="29" spans="1:13" ht="30.6" customHeight="1" x14ac:dyDescent="0.3">
      <c r="A29" s="37"/>
      <c r="B29" s="20"/>
      <c r="C29" s="21"/>
      <c r="D29" s="46" t="str">
        <f>[1]Лист1!D113</f>
        <v>напиток</v>
      </c>
      <c r="E29" s="22" t="str">
        <f>[1]Лист1!E113</f>
        <v>молоко кипячёное</v>
      </c>
      <c r="F29" s="23">
        <f>[1]Лист1!F113</f>
        <v>200</v>
      </c>
      <c r="G29" s="23">
        <f>[1]Лист1!G113</f>
        <v>5.8</v>
      </c>
      <c r="H29" s="23">
        <f>[1]Лист1!H113</f>
        <v>5</v>
      </c>
      <c r="I29" s="23">
        <f>[1]Лист1!I113</f>
        <v>9.6</v>
      </c>
      <c r="J29" s="23">
        <f>[1]Лист1!J113</f>
        <v>108</v>
      </c>
      <c r="K29" s="24">
        <f>[1]Лист1!K113</f>
        <v>644</v>
      </c>
      <c r="L29" s="23">
        <v>12.45</v>
      </c>
      <c r="M29" s="2"/>
    </row>
    <row r="30" spans="1:13" x14ac:dyDescent="0.3">
      <c r="A30" s="37"/>
      <c r="B30" s="20"/>
      <c r="C30" s="21"/>
      <c r="D30" s="45"/>
      <c r="E30" s="22"/>
      <c r="F30" s="23"/>
      <c r="G30" s="23"/>
      <c r="H30" s="23"/>
      <c r="I30" s="23"/>
      <c r="J30" s="23"/>
      <c r="K30" s="24"/>
      <c r="L30" s="23"/>
      <c r="M30" s="2"/>
    </row>
    <row r="31" spans="1:13" x14ac:dyDescent="0.3">
      <c r="A31" s="37"/>
      <c r="B31" s="20"/>
      <c r="C31" s="21"/>
      <c r="D31" s="45"/>
      <c r="E31" s="22"/>
      <c r="F31" s="23"/>
      <c r="G31" s="23"/>
      <c r="H31" s="23"/>
      <c r="I31" s="23"/>
      <c r="J31" s="23"/>
      <c r="K31" s="24"/>
      <c r="L31" s="23"/>
      <c r="M31" s="2"/>
    </row>
    <row r="32" spans="1:13" x14ac:dyDescent="0.3">
      <c r="A32" s="38"/>
      <c r="B32" s="25"/>
      <c r="C32" s="26"/>
      <c r="D32" s="47" t="str">
        <f>[1]Лист1!D116</f>
        <v>итого</v>
      </c>
      <c r="E32" s="27">
        <f>[1]Лист1!E116</f>
        <v>0</v>
      </c>
      <c r="F32" s="28">
        <f>[1]Лист1!F116</f>
        <v>305</v>
      </c>
      <c r="G32" s="28">
        <f>[1]Лист1!G116</f>
        <v>18.5</v>
      </c>
      <c r="H32" s="28">
        <f>[1]Лист1!H116</f>
        <v>12.3</v>
      </c>
      <c r="I32" s="28">
        <f>[1]Лист1!I116</f>
        <v>42.800000000000004</v>
      </c>
      <c r="J32" s="28">
        <f>[1]Лист1!J116</f>
        <v>358</v>
      </c>
      <c r="K32" s="29">
        <f>[1]Лист1!K116</f>
        <v>0</v>
      </c>
      <c r="L32" s="28">
        <f>L28+L29</f>
        <v>24.61</v>
      </c>
      <c r="M32" s="2"/>
    </row>
    <row r="33" spans="1:13" ht="30" customHeight="1" x14ac:dyDescent="0.3">
      <c r="A33" s="30">
        <v>2</v>
      </c>
      <c r="B33" s="30">
        <f>[1]Лист1!B117</f>
        <v>3</v>
      </c>
      <c r="C33" s="31" t="str">
        <f>[1]Лист1!C117</f>
        <v>Ужин</v>
      </c>
      <c r="D33" s="46" t="str">
        <f>[1]Лист1!D117</f>
        <v>гор.блюдо</v>
      </c>
      <c r="E33" s="22" t="str">
        <f>[1]Лист1!E117</f>
        <v>рыба запеченная с капустой и луком</v>
      </c>
      <c r="F33" s="23">
        <f>[1]Лист1!F117</f>
        <v>200</v>
      </c>
      <c r="G33" s="23">
        <f>[1]Лист1!G117</f>
        <v>10</v>
      </c>
      <c r="H33" s="23">
        <f>[1]Лист1!H117</f>
        <v>12.4</v>
      </c>
      <c r="I33" s="23">
        <f>[1]Лист1!I117</f>
        <v>16.899999999999999</v>
      </c>
      <c r="J33" s="23">
        <f>[1]Лист1!J117</f>
        <v>121</v>
      </c>
      <c r="K33" s="24">
        <f>[1]Лист1!K117</f>
        <v>321</v>
      </c>
      <c r="L33" s="23">
        <v>74.12</v>
      </c>
      <c r="M33" s="2"/>
    </row>
    <row r="34" spans="1:13" ht="25.8" customHeight="1" x14ac:dyDescent="0.3">
      <c r="A34" s="37"/>
      <c r="B34" s="20"/>
      <c r="C34" s="21"/>
      <c r="D34" s="46" t="str">
        <f>[1]Лист1!D118</f>
        <v>гарнир</v>
      </c>
      <c r="E34" s="22" t="str">
        <f>[1]Лист1!E118</f>
        <v>картофельное пюре</v>
      </c>
      <c r="F34" s="23">
        <f>[1]Лист1!F118</f>
        <v>150</v>
      </c>
      <c r="G34" s="23">
        <f>[1]Лист1!G118</f>
        <v>3.15</v>
      </c>
      <c r="H34" s="23">
        <f>[1]Лист1!H118</f>
        <v>1.2</v>
      </c>
      <c r="I34" s="23">
        <f>[1]Лист1!I118</f>
        <v>22.05</v>
      </c>
      <c r="J34" s="23">
        <f>[1]Лист1!J118</f>
        <v>112.5</v>
      </c>
      <c r="K34" s="24">
        <f>[1]Лист1!K118</f>
        <v>0</v>
      </c>
      <c r="L34" s="23">
        <v>13.39</v>
      </c>
      <c r="M34" s="2"/>
    </row>
    <row r="35" spans="1:13" ht="26.4" customHeight="1" x14ac:dyDescent="0.3">
      <c r="A35" s="37"/>
      <c r="B35" s="20"/>
      <c r="C35" s="21"/>
      <c r="D35" s="46" t="str">
        <f>[1]Лист1!D119</f>
        <v>напиток</v>
      </c>
      <c r="E35" s="22" t="str">
        <f>[1]Лист1!E119</f>
        <v>сок фруктовый</v>
      </c>
      <c r="F35" s="23">
        <f>[1]Лист1!F119</f>
        <v>200</v>
      </c>
      <c r="G35" s="23">
        <f>[1]Лист1!G119</f>
        <v>0.2</v>
      </c>
      <c r="H35" s="23">
        <f>[1]Лист1!H119</f>
        <v>0</v>
      </c>
      <c r="I35" s="23">
        <f>[1]Лист1!I119</f>
        <v>26</v>
      </c>
      <c r="J35" s="23">
        <f>[1]Лист1!J119</f>
        <v>106</v>
      </c>
      <c r="K35" s="24" t="str">
        <f>[1]Лист1!K119</f>
        <v>стр. 216</v>
      </c>
      <c r="L35" s="48">
        <v>24</v>
      </c>
      <c r="M35" s="2"/>
    </row>
    <row r="36" spans="1:13" ht="25.8" customHeight="1" x14ac:dyDescent="0.3">
      <c r="A36" s="37"/>
      <c r="B36" s="20"/>
      <c r="C36" s="21"/>
      <c r="D36" s="46" t="str">
        <f>[1]Лист1!D120</f>
        <v>хлеб бел.</v>
      </c>
      <c r="E36" s="22" t="str">
        <f>[1]Лист1!E120</f>
        <v>хлеб пшеничный</v>
      </c>
      <c r="F36" s="23">
        <f>[1]Лист1!F120</f>
        <v>50</v>
      </c>
      <c r="G36" s="23">
        <f>[1]Лист1!G120</f>
        <v>4.45</v>
      </c>
      <c r="H36" s="23">
        <f>[1]Лист1!H120</f>
        <v>1.6</v>
      </c>
      <c r="I36" s="23">
        <f>[1]Лист1!I120</f>
        <v>23.3</v>
      </c>
      <c r="J36" s="23">
        <f>[1]Лист1!J120</f>
        <v>133</v>
      </c>
      <c r="K36" s="24" t="str">
        <f>[1]Лист1!K120</f>
        <v>стр. 134</v>
      </c>
      <c r="L36" s="23">
        <v>3.01</v>
      </c>
      <c r="M36" s="2"/>
    </row>
    <row r="37" spans="1:13" ht="25.2" customHeight="1" x14ac:dyDescent="0.3">
      <c r="A37" s="37"/>
      <c r="B37" s="20"/>
      <c r="C37" s="21"/>
      <c r="D37" s="46" t="str">
        <f>[1]Лист1!D121</f>
        <v>хлеб черн.</v>
      </c>
      <c r="E37" s="22" t="str">
        <f>[1]Лист1!E121</f>
        <v>хлеб бородинский</v>
      </c>
      <c r="F37" s="23">
        <f>[1]Лист1!F121</f>
        <v>40</v>
      </c>
      <c r="G37" s="23">
        <f>[1]Лист1!G121</f>
        <v>3.4</v>
      </c>
      <c r="H37" s="23">
        <f>[1]Лист1!H121</f>
        <v>1.26</v>
      </c>
      <c r="I37" s="23">
        <f>[1]Лист1!I121</f>
        <v>17</v>
      </c>
      <c r="J37" s="23">
        <f>[1]Лист1!J121</f>
        <v>103.6</v>
      </c>
      <c r="K37" s="24" t="str">
        <f>[1]Лист1!K121</f>
        <v>стр. 142</v>
      </c>
      <c r="L37" s="23">
        <v>2.3199999999999998</v>
      </c>
      <c r="M37" s="2"/>
    </row>
    <row r="38" spans="1:13" x14ac:dyDescent="0.3">
      <c r="A38" s="37"/>
      <c r="B38" s="20"/>
      <c r="C38" s="21"/>
      <c r="D38" s="45"/>
      <c r="E38" s="22"/>
      <c r="F38" s="23"/>
      <c r="G38" s="23"/>
      <c r="H38" s="23"/>
      <c r="I38" s="23"/>
      <c r="J38" s="23"/>
      <c r="K38" s="24"/>
      <c r="L38" s="23"/>
      <c r="M38" s="2"/>
    </row>
    <row r="39" spans="1:13" x14ac:dyDescent="0.3">
      <c r="A39" s="38"/>
      <c r="B39" s="25"/>
      <c r="C39" s="26"/>
      <c r="D39" s="47" t="str">
        <f>[1]Лист1!D123</f>
        <v>итого</v>
      </c>
      <c r="E39" s="27">
        <f>[1]Лист1!E123</f>
        <v>0</v>
      </c>
      <c r="F39" s="28">
        <f>[1]Лист1!F123</f>
        <v>640</v>
      </c>
      <c r="G39" s="28">
        <f>[1]Лист1!G123</f>
        <v>21.2</v>
      </c>
      <c r="H39" s="28">
        <f>[1]Лист1!H123</f>
        <v>16.46</v>
      </c>
      <c r="I39" s="28">
        <f>[1]Лист1!I123</f>
        <v>105.25</v>
      </c>
      <c r="J39" s="28">
        <f>[1]Лист1!J123</f>
        <v>576.1</v>
      </c>
      <c r="K39" s="29">
        <f>[1]Лист1!K123</f>
        <v>0</v>
      </c>
      <c r="L39" s="49">
        <f>L33+L34+L35+L36+L37</f>
        <v>116.84</v>
      </c>
      <c r="M39" s="2"/>
    </row>
    <row r="40" spans="1:13" ht="28.8" customHeight="1" x14ac:dyDescent="0.3">
      <c r="A40" s="30">
        <v>2</v>
      </c>
      <c r="B40" s="30">
        <f>[1]Лист1!B124</f>
        <v>3</v>
      </c>
      <c r="C40" s="31" t="str">
        <f>[1]Лист1!C124</f>
        <v>Ужин 2</v>
      </c>
      <c r="D40" s="46" t="str">
        <f>[1]Лист1!D124</f>
        <v>кисломол.</v>
      </c>
      <c r="E40" s="22" t="str">
        <f>[1]Лист1!E124</f>
        <v>кефир</v>
      </c>
      <c r="F40" s="23">
        <f>[1]Лист1!F124</f>
        <v>150</v>
      </c>
      <c r="G40" s="23">
        <f>[1]Лист1!G124</f>
        <v>4.57</v>
      </c>
      <c r="H40" s="23">
        <f>[1]Лист1!H124</f>
        <v>3.73</v>
      </c>
      <c r="I40" s="23">
        <f>[1]Лист1!I124</f>
        <v>5.97</v>
      </c>
      <c r="J40" s="23">
        <f>[1]Лист1!J124</f>
        <v>79.180000000000007</v>
      </c>
      <c r="K40" s="24">
        <f>[1]Лист1!K124</f>
        <v>645</v>
      </c>
      <c r="L40" s="23">
        <v>9.27</v>
      </c>
      <c r="M40" s="2"/>
    </row>
    <row r="41" spans="1:13" x14ac:dyDescent="0.3">
      <c r="A41" s="37"/>
      <c r="B41" s="20"/>
      <c r="C41" s="21"/>
      <c r="D41" s="46"/>
      <c r="E41" s="22"/>
      <c r="F41" s="23"/>
      <c r="G41" s="23"/>
      <c r="H41" s="23"/>
      <c r="I41" s="23"/>
      <c r="J41" s="23"/>
      <c r="K41" s="24"/>
      <c r="L41" s="23"/>
      <c r="M41" s="2"/>
    </row>
    <row r="42" spans="1:13" ht="15" customHeight="1" x14ac:dyDescent="0.3">
      <c r="A42" s="37"/>
      <c r="B42" s="20"/>
      <c r="C42" s="21"/>
      <c r="D42" s="46"/>
      <c r="E42" s="22"/>
      <c r="F42" s="23"/>
      <c r="G42" s="23"/>
      <c r="H42" s="23"/>
      <c r="I42" s="23"/>
      <c r="J42" s="23"/>
      <c r="K42" s="24"/>
      <c r="L42" s="23"/>
      <c r="M42" s="2"/>
    </row>
    <row r="43" spans="1:13" x14ac:dyDescent="0.3">
      <c r="A43" s="37"/>
      <c r="B43" s="20"/>
      <c r="C43" s="21"/>
      <c r="D43" s="46"/>
      <c r="E43" s="22"/>
      <c r="F43" s="23"/>
      <c r="G43" s="23"/>
      <c r="H43" s="23"/>
      <c r="I43" s="23"/>
      <c r="J43" s="23"/>
      <c r="K43" s="24"/>
      <c r="L43" s="23"/>
      <c r="M43" s="2"/>
    </row>
    <row r="44" spans="1:13" x14ac:dyDescent="0.3">
      <c r="A44" s="37"/>
      <c r="B44" s="20"/>
      <c r="C44" s="21"/>
      <c r="D44" s="45"/>
      <c r="E44" s="22"/>
      <c r="F44" s="23"/>
      <c r="G44" s="23"/>
      <c r="H44" s="23"/>
      <c r="I44" s="23"/>
      <c r="J44" s="23"/>
      <c r="K44" s="24"/>
      <c r="L44" s="23"/>
      <c r="M44" s="2"/>
    </row>
    <row r="45" spans="1:13" x14ac:dyDescent="0.3">
      <c r="A45" s="37"/>
      <c r="B45" s="20"/>
      <c r="C45" s="21"/>
      <c r="D45" s="45"/>
      <c r="E45" s="22"/>
      <c r="F45" s="23"/>
      <c r="G45" s="23"/>
      <c r="H45" s="23"/>
      <c r="I45" s="23"/>
      <c r="J45" s="23"/>
      <c r="K45" s="24"/>
      <c r="L45" s="23"/>
      <c r="M45" s="2"/>
    </row>
    <row r="46" spans="1:13" x14ac:dyDescent="0.3">
      <c r="A46" s="38"/>
      <c r="B46" s="25"/>
      <c r="C46" s="26"/>
      <c r="D46" s="33" t="str">
        <f>[1]Лист1!D130</f>
        <v>итого</v>
      </c>
      <c r="E46" s="27">
        <f>[1]Лист1!E130</f>
        <v>0</v>
      </c>
      <c r="F46" s="28">
        <f>[1]Лист1!F130</f>
        <v>150</v>
      </c>
      <c r="G46" s="28">
        <f>[1]Лист1!G130</f>
        <v>4.57</v>
      </c>
      <c r="H46" s="28">
        <f>[1]Лист1!H130</f>
        <v>3.73</v>
      </c>
      <c r="I46" s="28">
        <f>[1]Лист1!I130</f>
        <v>5.97</v>
      </c>
      <c r="J46" s="28">
        <f>[1]Лист1!J130</f>
        <v>79.180000000000007</v>
      </c>
      <c r="K46" s="29">
        <f>[1]Лист1!K130</f>
        <v>0</v>
      </c>
      <c r="L46" s="28">
        <f>L40</f>
        <v>9.27</v>
      </c>
      <c r="M46" s="2"/>
    </row>
    <row r="47" spans="1:13" ht="15" customHeight="1" thickBot="1" x14ac:dyDescent="0.35">
      <c r="A47" s="39">
        <f>[1]Лист1!A131</f>
        <v>1</v>
      </c>
      <c r="B47" s="39">
        <f>[1]Лист1!B131</f>
        <v>3</v>
      </c>
      <c r="C47" s="43" t="str">
        <f>[1]Лист1!C131</f>
        <v>Итого за день:</v>
      </c>
      <c r="D47" s="44"/>
      <c r="E47" s="34">
        <f>[1]Лист1!E131</f>
        <v>0</v>
      </c>
      <c r="F47" s="35">
        <f>[1]Лист1!F131</f>
        <v>2617</v>
      </c>
      <c r="G47" s="35">
        <f>[1]Лист1!G131</f>
        <v>104.4</v>
      </c>
      <c r="H47" s="35">
        <f>[1]Лист1!H131</f>
        <v>81.540000000000006</v>
      </c>
      <c r="I47" s="35">
        <f>[1]Лист1!I131</f>
        <v>380.75</v>
      </c>
      <c r="J47" s="35">
        <f>[1]Лист1!J131</f>
        <v>2600.6699999999996</v>
      </c>
      <c r="K47" s="36">
        <f>[1]Лист1!K131</f>
        <v>0</v>
      </c>
      <c r="L47" s="50">
        <f>L46+L39+L32+L27+L17+L13</f>
        <v>288.41999999999996</v>
      </c>
      <c r="M47" s="2"/>
    </row>
  </sheetData>
  <mergeCells count="4">
    <mergeCell ref="C1:E1"/>
    <mergeCell ref="H1:K1"/>
    <mergeCell ref="H2:K2"/>
    <mergeCell ref="C47:D47"/>
  </mergeCells>
  <pageMargins left="0.25" right="0.25" top="0.75" bottom="0.75" header="0.3" footer="0.3"/>
  <pageSetup paperSize="9" scale="70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2024-04-09T09:09:38Z</dcterms:modified>
</cp:coreProperties>
</file>