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Лист1!$A$1:$L$47</definedName>
  </definedNames>
  <calcPr calcId="145621"/>
</workbook>
</file>

<file path=xl/calcChain.xml><?xml version="1.0" encoding="utf-8"?>
<calcChain xmlns="http://schemas.openxmlformats.org/spreadsheetml/2006/main">
  <c r="L47" i="1" l="1"/>
  <c r="L46" i="1"/>
  <c r="L39" i="1"/>
  <c r="L32" i="1"/>
  <c r="L27" i="1"/>
  <c r="L17" i="1"/>
  <c r="L13" i="1"/>
  <c r="A6" i="1" l="1"/>
  <c r="B6" i="1"/>
  <c r="C6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D13" i="1"/>
  <c r="E13" i="1"/>
  <c r="F13" i="1"/>
  <c r="G13" i="1"/>
  <c r="H13" i="1"/>
  <c r="I13" i="1"/>
  <c r="K13" i="1"/>
  <c r="A14" i="1"/>
  <c r="B14" i="1"/>
  <c r="C14" i="1"/>
  <c r="D14" i="1"/>
  <c r="H14" i="1"/>
  <c r="K14" i="1"/>
  <c r="D17" i="1"/>
  <c r="E17" i="1"/>
  <c r="H17" i="1"/>
  <c r="K17" i="1"/>
  <c r="A18" i="1"/>
  <c r="B18" i="1"/>
  <c r="C18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K27" i="1"/>
  <c r="A28" i="1"/>
  <c r="B28" i="1"/>
  <c r="C28" i="1"/>
  <c r="D28" i="1"/>
  <c r="E28" i="1"/>
  <c r="F28" i="1"/>
  <c r="K28" i="1"/>
  <c r="D29" i="1"/>
  <c r="E29" i="1"/>
  <c r="F29" i="1"/>
  <c r="G29" i="1"/>
  <c r="H29" i="1"/>
  <c r="I29" i="1"/>
  <c r="J29" i="1"/>
  <c r="K29" i="1"/>
  <c r="D32" i="1"/>
  <c r="E32" i="1"/>
  <c r="F32" i="1"/>
  <c r="K32" i="1"/>
  <c r="A33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9" i="1"/>
  <c r="E39" i="1"/>
  <c r="K39" i="1"/>
  <c r="A40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A47" i="1"/>
  <c r="B47" i="1"/>
  <c r="C47" i="1"/>
  <c r="E47" i="1"/>
  <c r="K47" i="1"/>
  <c r="A88" i="1" l="1"/>
  <c r="A89" i="1"/>
</calcChain>
</file>

<file path=xl/sharedStrings.xml><?xml version="1.0" encoding="utf-8"?>
<sst xmlns="http://schemas.openxmlformats.org/spreadsheetml/2006/main" count="27" uniqueCount="27">
  <si>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</si>
  <si>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</si>
  <si>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</si>
  <si>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</si>
  <si>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</si>
  <si>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</si>
  <si>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</si>
  <si>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</si>
  <si>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</si>
  <si>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</si>
  <si>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</si>
  <si>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</si>
  <si>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</si>
  <si>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</si>
  <si>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</si>
  <si>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</si>
  <si>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</si>
  <si>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</si>
  <si>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</si>
  <si>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</si>
  <si>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</si>
  <si>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</si>
  <si>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</si>
  <si>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</si>
  <si>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</si>
  <si>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апельсин</t>
  </si>
  <si>
    <t>рыба припущенная (форель)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</si>
</sst>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0" fontId="8" fillId="5" borderId="1" xfId="0" applyFont="1" applyFill="1" applyBorder="1" applyAlignment="1" applyProtection="1">
      <alignment horizontal="right"/>
      <protection locked="0"/>
    </xf>
    <xf numFmtId="0" fontId="0" fillId="5" borderId="1" xfId="0" applyFill="1" applyBorder="1"/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3">
          <cell r="L93">
            <v>0</v>
          </cell>
        </row>
        <row r="342">
          <cell r="A342">
            <v>2</v>
          </cell>
          <cell r="B342">
            <v>2</v>
          </cell>
          <cell r="C342" t="str">
            <v>Завтрак</v>
          </cell>
          <cell r="D342" t="str">
            <v>гор.блюдо</v>
          </cell>
          <cell r="E342" t="str">
            <v>запеканка творожная с молочным соусом</v>
          </cell>
          <cell r="F342">
            <v>200</v>
          </cell>
          <cell r="G342">
            <v>27.4</v>
          </cell>
          <cell r="H342">
            <v>8.9</v>
          </cell>
          <cell r="I342">
            <v>24.9</v>
          </cell>
          <cell r="J342">
            <v>249</v>
          </cell>
          <cell r="K342" t="str">
            <v>297/550</v>
          </cell>
        </row>
        <row r="343">
          <cell r="D343" t="str">
            <v>гор.напиток</v>
          </cell>
          <cell r="E343" t="str">
            <v>какао с молоком</v>
          </cell>
          <cell r="F343">
            <v>200</v>
          </cell>
          <cell r="G343">
            <v>3.87</v>
          </cell>
          <cell r="H343">
            <v>3.1</v>
          </cell>
          <cell r="I343">
            <v>25.2</v>
          </cell>
          <cell r="J343">
            <v>145.5</v>
          </cell>
          <cell r="K343">
            <v>642</v>
          </cell>
        </row>
        <row r="344">
          <cell r="D344" t="str">
            <v>хлеб</v>
          </cell>
          <cell r="E344" t="str">
            <v>рожок студенческий с маслом и сыром</v>
          </cell>
          <cell r="F344">
            <v>70</v>
          </cell>
          <cell r="G344">
            <v>7.15</v>
          </cell>
          <cell r="H344">
            <v>8.23</v>
          </cell>
          <cell r="I344">
            <v>24.95</v>
          </cell>
          <cell r="J344">
            <v>204.1</v>
          </cell>
          <cell r="K344" t="str">
            <v>стр. 134 стр. 122 стр. 50</v>
          </cell>
        </row>
        <row r="345">
          <cell r="D345" t="str">
            <v>закуска</v>
          </cell>
          <cell r="E345" t="str">
            <v>морковь припущенная</v>
          </cell>
          <cell r="F345">
            <v>60</v>
          </cell>
          <cell r="G345">
            <v>0.84</v>
          </cell>
          <cell r="H345">
            <v>0.96</v>
          </cell>
          <cell r="I345">
            <v>4.62</v>
          </cell>
          <cell r="J345">
            <v>31.2</v>
          </cell>
          <cell r="K345">
            <v>478</v>
          </cell>
        </row>
        <row r="349">
          <cell r="D349" t="str">
            <v>итого</v>
          </cell>
          <cell r="F349">
            <v>530</v>
          </cell>
          <cell r="G349">
            <v>39.260000000000005</v>
          </cell>
          <cell r="H349">
            <v>21.19</v>
          </cell>
          <cell r="I349">
            <v>79.67</v>
          </cell>
        </row>
        <row r="350">
          <cell r="A350">
            <v>2</v>
          </cell>
          <cell r="B350">
            <v>2</v>
          </cell>
          <cell r="C350" t="str">
            <v>Завтрак 2</v>
          </cell>
          <cell r="D350" t="str">
            <v>фрукты</v>
          </cell>
          <cell r="H350">
            <v>0.36</v>
          </cell>
          <cell r="K350" t="str">
            <v>стр.184</v>
          </cell>
        </row>
        <row r="353">
          <cell r="D353" t="str">
            <v>итого</v>
          </cell>
          <cell r="H353">
            <v>0.36</v>
          </cell>
        </row>
        <row r="354">
          <cell r="A354">
            <v>2</v>
          </cell>
          <cell r="B354">
            <v>2</v>
          </cell>
          <cell r="C354" t="str">
            <v>Обед</v>
          </cell>
          <cell r="D354" t="str">
            <v>закуска</v>
          </cell>
          <cell r="E354" t="str">
            <v>салат из квашенной капусты с луком</v>
          </cell>
          <cell r="F354">
            <v>70</v>
          </cell>
          <cell r="G354">
            <v>1.08</v>
          </cell>
          <cell r="H354">
            <v>6.06</v>
          </cell>
          <cell r="I354">
            <v>1.8</v>
          </cell>
          <cell r="J354">
            <v>67.8</v>
          </cell>
        </row>
        <row r="355">
          <cell r="D355" t="str">
            <v>1 блюдо</v>
          </cell>
          <cell r="E355" t="str">
            <v>суп рыбный</v>
          </cell>
          <cell r="F355">
            <v>270</v>
          </cell>
          <cell r="G355">
            <v>6.7</v>
          </cell>
          <cell r="H355">
            <v>3.9</v>
          </cell>
          <cell r="I355">
            <v>16.25</v>
          </cell>
          <cell r="J355">
            <v>119</v>
          </cell>
          <cell r="K355">
            <v>136</v>
          </cell>
        </row>
        <row r="356">
          <cell r="D356" t="str">
            <v>2 блюдо</v>
          </cell>
          <cell r="K356">
            <v>332</v>
          </cell>
        </row>
        <row r="357">
          <cell r="D357" t="str">
            <v>гарнир</v>
          </cell>
          <cell r="E357" t="str">
            <v>картофельное пюре</v>
          </cell>
          <cell r="F357">
            <v>150</v>
          </cell>
          <cell r="G357">
            <v>3.15</v>
          </cell>
          <cell r="H357">
            <v>1.2</v>
          </cell>
          <cell r="I357">
            <v>2205</v>
          </cell>
          <cell r="J357">
            <v>112.5</v>
          </cell>
          <cell r="K357">
            <v>472</v>
          </cell>
        </row>
        <row r="358">
          <cell r="D358" t="str">
            <v>напиток</v>
          </cell>
          <cell r="E358" t="str">
            <v>напиток лимонный</v>
          </cell>
          <cell r="F358">
            <v>200</v>
          </cell>
          <cell r="G358">
            <v>0.2</v>
          </cell>
          <cell r="H358">
            <v>0.2</v>
          </cell>
          <cell r="I358">
            <v>27.2</v>
          </cell>
          <cell r="J358">
            <v>110</v>
          </cell>
          <cell r="K358">
            <v>585</v>
          </cell>
        </row>
        <row r="359">
          <cell r="D359" t="str">
            <v>хлеб бел.</v>
          </cell>
          <cell r="E359" t="str">
            <v>хлеб пшеничный</v>
          </cell>
          <cell r="F359">
            <v>50</v>
          </cell>
          <cell r="G359">
            <v>4.45</v>
          </cell>
          <cell r="H359">
            <v>1.6</v>
          </cell>
          <cell r="I359">
            <v>23.3</v>
          </cell>
          <cell r="J359">
            <v>133</v>
          </cell>
          <cell r="K359" t="str">
            <v>стр. 134</v>
          </cell>
        </row>
        <row r="360">
          <cell r="D360" t="str">
            <v>хлеб черн.</v>
          </cell>
          <cell r="E360" t="str">
            <v>хлеб бородинский</v>
          </cell>
          <cell r="F360">
            <v>40</v>
          </cell>
          <cell r="G360">
            <v>3.4</v>
          </cell>
          <cell r="H360">
            <v>1.26</v>
          </cell>
          <cell r="I360">
            <v>17</v>
          </cell>
          <cell r="J360">
            <v>103.6</v>
          </cell>
          <cell r="K360" t="str">
            <v>стр. 142</v>
          </cell>
        </row>
        <row r="363">
          <cell r="D363" t="str">
            <v>итого</v>
          </cell>
        </row>
        <row r="364">
          <cell r="A364">
            <v>2</v>
          </cell>
          <cell r="B364">
            <v>2</v>
          </cell>
          <cell r="C364" t="str">
            <v>Полдник</v>
          </cell>
          <cell r="D364" t="str">
            <v>булочное</v>
          </cell>
          <cell r="E364" t="str">
            <v>печенье</v>
          </cell>
          <cell r="F364">
            <v>26</v>
          </cell>
          <cell r="K364" t="str">
            <v>стр.202</v>
          </cell>
        </row>
        <row r="365">
          <cell r="D365" t="str">
            <v>напиток</v>
          </cell>
          <cell r="E365" t="str">
            <v>молоко кипячёное</v>
          </cell>
          <cell r="F365">
            <v>200</v>
          </cell>
          <cell r="G365">
            <v>5.8</v>
          </cell>
          <cell r="H365">
            <v>5</v>
          </cell>
          <cell r="I365">
            <v>9.6</v>
          </cell>
          <cell r="J365">
            <v>108</v>
          </cell>
          <cell r="K365">
            <v>644</v>
          </cell>
        </row>
        <row r="368">
          <cell r="D368" t="str">
            <v>итого</v>
          </cell>
          <cell r="F368">
            <v>226</v>
          </cell>
        </row>
        <row r="369">
          <cell r="A369">
            <v>2</v>
          </cell>
          <cell r="B369">
            <v>2</v>
          </cell>
          <cell r="C369" t="str">
            <v>Ужин</v>
          </cell>
          <cell r="D369" t="str">
            <v>гор.блюдо</v>
          </cell>
          <cell r="E369" t="str">
            <v>рагу из птицы</v>
          </cell>
          <cell r="F369">
            <v>250</v>
          </cell>
          <cell r="G369">
            <v>18.600000000000001</v>
          </cell>
          <cell r="H369">
            <v>21.3</v>
          </cell>
          <cell r="I369">
            <v>26.7</v>
          </cell>
          <cell r="J369">
            <v>375</v>
          </cell>
          <cell r="K369">
            <v>443</v>
          </cell>
        </row>
        <row r="370">
          <cell r="D370" t="str">
            <v>закуска</v>
          </cell>
          <cell r="E370" t="str">
            <v>икра кабачковая с т.о</v>
          </cell>
          <cell r="F370">
            <v>60</v>
          </cell>
          <cell r="G370">
            <v>0.96</v>
          </cell>
          <cell r="H370">
            <v>3.78</v>
          </cell>
          <cell r="I370">
            <v>4.4400000000000004</v>
          </cell>
          <cell r="J370">
            <v>54.48</v>
          </cell>
          <cell r="K370" t="str">
            <v>стр.564</v>
          </cell>
        </row>
        <row r="371">
          <cell r="D371" t="str">
            <v>напиток</v>
          </cell>
          <cell r="E371" t="str">
            <v>сок фруктовый</v>
          </cell>
          <cell r="F371">
            <v>200</v>
          </cell>
          <cell r="G371">
            <v>0.2</v>
          </cell>
          <cell r="H371">
            <v>0</v>
          </cell>
          <cell r="I371">
            <v>26</v>
          </cell>
          <cell r="J371">
            <v>106</v>
          </cell>
          <cell r="K371" t="str">
            <v>стр. 216</v>
          </cell>
        </row>
        <row r="372">
          <cell r="D372" t="str">
            <v>хлеб бел.</v>
          </cell>
          <cell r="E372" t="str">
            <v>хлеб пшеничный</v>
          </cell>
          <cell r="F372">
            <v>50</v>
          </cell>
          <cell r="G372">
            <v>4.45</v>
          </cell>
          <cell r="H372">
            <v>1.6</v>
          </cell>
          <cell r="I372">
            <v>23.3</v>
          </cell>
          <cell r="J372">
            <v>133</v>
          </cell>
          <cell r="K372" t="str">
            <v>стр. 134</v>
          </cell>
        </row>
        <row r="373">
          <cell r="D373" t="str">
            <v>хлеб черн.</v>
          </cell>
          <cell r="E373" t="str">
            <v>хлеб бородинский</v>
          </cell>
          <cell r="F373">
            <v>40</v>
          </cell>
          <cell r="G373">
            <v>3.4</v>
          </cell>
          <cell r="H373">
            <v>1.26</v>
          </cell>
          <cell r="I373">
            <v>17</v>
          </cell>
          <cell r="J373">
            <v>103.6</v>
          </cell>
          <cell r="K373" t="str">
            <v>стр. 142</v>
          </cell>
        </row>
        <row r="375">
          <cell r="D375" t="str">
            <v>итого</v>
          </cell>
        </row>
        <row r="376">
          <cell r="A376">
            <v>2</v>
          </cell>
          <cell r="B376">
            <v>2</v>
          </cell>
          <cell r="C376" t="str">
            <v>Ужин 2</v>
          </cell>
          <cell r="D376" t="str">
            <v>кисломол.</v>
          </cell>
          <cell r="E376" t="str">
            <v>ряженка</v>
          </cell>
          <cell r="F376">
            <v>150</v>
          </cell>
          <cell r="G376">
            <v>4.3099999999999996</v>
          </cell>
          <cell r="H376">
            <v>3.73</v>
          </cell>
          <cell r="I376">
            <v>6.3</v>
          </cell>
          <cell r="J376">
            <v>80.599999999999994</v>
          </cell>
          <cell r="K376">
            <v>645</v>
          </cell>
        </row>
        <row r="382">
          <cell r="D382" t="str">
            <v>итого</v>
          </cell>
          <cell r="F382">
            <v>150</v>
          </cell>
          <cell r="G382">
            <v>4.3099999999999996</v>
          </cell>
          <cell r="H382">
            <v>3.73</v>
          </cell>
          <cell r="I382">
            <v>6.3</v>
          </cell>
          <cell r="J382">
            <v>80.599999999999994</v>
          </cell>
        </row>
        <row r="383">
          <cell r="A383">
            <v>2</v>
          </cell>
          <cell r="B383">
            <v>2</v>
          </cell>
          <cell r="C383" t="str">
            <v>Итого за день: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32" zoomScaleNormal="100" workbookViewId="0">
      <selection activeCell="Q20" sqref="Q20"/>
    </sheetView>
  </sheetViews>
  <sheetFormatPr defaultRowHeight="14.4" x14ac:dyDescent="0.3"/>
  <cols>
    <col min="4" max="4" width="11.88671875" customWidth="1"/>
    <col min="5" max="5" width="25.4414062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3" x14ac:dyDescent="0.3">
      <c r="A1" s="1" t="s">
        <v>0</v>
      </c>
      <c r="B1" s="2"/>
      <c r="C1" s="43" t="s">
        <v>24</v>
      </c>
      <c r="D1" s="44"/>
      <c r="E1" s="44"/>
      <c r="F1" s="3" t="s">
        <v>1</v>
      </c>
      <c r="G1" s="2" t="s">
        <v>2</v>
      </c>
      <c r="H1" s="45" t="s">
        <v>3</v>
      </c>
      <c r="I1" s="45"/>
      <c r="J1" s="45"/>
      <c r="K1" s="45"/>
      <c r="L1" s="2"/>
      <c r="M1" s="2"/>
    </row>
    <row r="2" spans="1:13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5" t="s">
        <v>6</v>
      </c>
      <c r="I2" s="45"/>
      <c r="J2" s="45"/>
      <c r="K2" s="45"/>
      <c r="L2" s="2"/>
      <c r="M2" s="2"/>
    </row>
    <row r="3" spans="1:13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19</v>
      </c>
      <c r="I3" s="8">
        <v>3</v>
      </c>
      <c r="J3" s="9">
        <v>2024</v>
      </c>
      <c r="K3" s="1"/>
      <c r="L3" s="2"/>
      <c r="M3" s="2"/>
    </row>
    <row r="4" spans="1:13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ht="28.8" customHeight="1" x14ac:dyDescent="0.3">
      <c r="A6" s="40">
        <f>[1]Лист1!A342</f>
        <v>2</v>
      </c>
      <c r="B6" s="20">
        <f>[1]Лист1!B342</f>
        <v>2</v>
      </c>
      <c r="C6" s="15" t="str">
        <f>[1]Лист1!C342</f>
        <v>Завтрак</v>
      </c>
      <c r="D6" s="16" t="str">
        <f>[1]Лист1!D342</f>
        <v>гор.блюдо</v>
      </c>
      <c r="E6" s="17" t="str">
        <f>[1]Лист1!E342</f>
        <v>запеканка творожная с молочным соусом</v>
      </c>
      <c r="F6" s="18">
        <f>[1]Лист1!F342</f>
        <v>200</v>
      </c>
      <c r="G6" s="18">
        <f>[1]Лист1!G342</f>
        <v>27.4</v>
      </c>
      <c r="H6" s="18">
        <f>[1]Лист1!H342</f>
        <v>8.9</v>
      </c>
      <c r="I6" s="18">
        <f>[1]Лист1!I342</f>
        <v>24.9</v>
      </c>
      <c r="J6" s="18">
        <f>[1]Лист1!J342</f>
        <v>249</v>
      </c>
      <c r="K6" s="19" t="str">
        <f>[1]Лист1!K342</f>
        <v>297/550</v>
      </c>
      <c r="L6" s="18">
        <v>53.68</v>
      </c>
      <c r="M6" s="2"/>
    </row>
    <row r="7" spans="1:13" ht="31.2" customHeight="1" x14ac:dyDescent="0.3">
      <c r="A7" s="40"/>
      <c r="B7" s="20"/>
      <c r="C7" s="21"/>
      <c r="D7" s="48" t="str">
        <f>[1]Лист1!D343</f>
        <v>гор.напиток</v>
      </c>
      <c r="E7" s="23" t="str">
        <f>[1]Лист1!E343</f>
        <v>какао с молоком</v>
      </c>
      <c r="F7" s="24">
        <f>[1]Лист1!F343</f>
        <v>200</v>
      </c>
      <c r="G7" s="24">
        <f>[1]Лист1!G343</f>
        <v>3.87</v>
      </c>
      <c r="H7" s="24">
        <f>[1]Лист1!H343</f>
        <v>3.1</v>
      </c>
      <c r="I7" s="24">
        <f>[1]Лист1!I343</f>
        <v>25.2</v>
      </c>
      <c r="J7" s="24">
        <f>[1]Лист1!J343</f>
        <v>145.5</v>
      </c>
      <c r="K7" s="25">
        <f>[1]Лист1!K343</f>
        <v>642</v>
      </c>
      <c r="L7" s="24">
        <v>9.2799999999999994</v>
      </c>
      <c r="M7" s="2"/>
    </row>
    <row r="8" spans="1:13" ht="39.6" customHeight="1" x14ac:dyDescent="0.3">
      <c r="A8" s="40"/>
      <c r="B8" s="20"/>
      <c r="C8" s="21"/>
      <c r="D8" s="22" t="str">
        <f>[1]Лист1!D344</f>
        <v>хлеб</v>
      </c>
      <c r="E8" s="23" t="str">
        <f>[1]Лист1!E344</f>
        <v>рожок студенческий с маслом и сыром</v>
      </c>
      <c r="F8" s="24">
        <f>[1]Лист1!F344</f>
        <v>70</v>
      </c>
      <c r="G8" s="24">
        <f>[1]Лист1!G344</f>
        <v>7.15</v>
      </c>
      <c r="H8" s="24">
        <f>[1]Лист1!H344</f>
        <v>8.23</v>
      </c>
      <c r="I8" s="24">
        <f>[1]Лист1!I344</f>
        <v>24.95</v>
      </c>
      <c r="J8" s="24">
        <f>[1]Лист1!J344</f>
        <v>204.1</v>
      </c>
      <c r="K8" s="25" t="str">
        <f>[1]Лист1!K344</f>
        <v>стр. 134 стр. 122 стр. 50</v>
      </c>
      <c r="L8" s="24">
        <v>18.96</v>
      </c>
      <c r="M8" s="2"/>
    </row>
    <row r="9" spans="1:13" ht="30" customHeight="1" x14ac:dyDescent="0.3">
      <c r="A9" s="40"/>
      <c r="B9" s="20"/>
      <c r="C9" s="21"/>
      <c r="D9" s="22" t="str">
        <f>[1]Лист1!D345</f>
        <v>закуска</v>
      </c>
      <c r="E9" s="23" t="str">
        <f>[1]Лист1!E345</f>
        <v>морковь припущенная</v>
      </c>
      <c r="F9" s="24">
        <f>[1]Лист1!F345</f>
        <v>60</v>
      </c>
      <c r="G9" s="24">
        <f>[1]Лист1!G345</f>
        <v>0.84</v>
      </c>
      <c r="H9" s="24">
        <f>[1]Лист1!H345</f>
        <v>0.96</v>
      </c>
      <c r="I9" s="24">
        <f>[1]Лист1!I345</f>
        <v>4.62</v>
      </c>
      <c r="J9" s="24">
        <f>[1]Лист1!J345</f>
        <v>31.2</v>
      </c>
      <c r="K9" s="25">
        <f>[1]Лист1!K345</f>
        <v>478</v>
      </c>
      <c r="L9" s="24">
        <v>6.02</v>
      </c>
      <c r="M9" s="2"/>
    </row>
    <row r="10" spans="1:13" x14ac:dyDescent="0.3">
      <c r="A10" s="40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3">
      <c r="A11" s="40"/>
      <c r="B11" s="20"/>
      <c r="C11" s="21"/>
      <c r="D11" s="48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3">
      <c r="A12" s="40"/>
      <c r="B12" s="20"/>
      <c r="C12" s="21"/>
      <c r="D12" s="48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3">
      <c r="A13" s="41"/>
      <c r="B13" s="26"/>
      <c r="C13" s="27"/>
      <c r="D13" s="28" t="str">
        <f>[1]Лист1!D349</f>
        <v>итого</v>
      </c>
      <c r="E13" s="29">
        <f>[1]Лист1!E349</f>
        <v>0</v>
      </c>
      <c r="F13" s="30">
        <f>[1]Лист1!F349</f>
        <v>530</v>
      </c>
      <c r="G13" s="30">
        <f>[1]Лист1!G349</f>
        <v>39.260000000000005</v>
      </c>
      <c r="H13" s="30">
        <f>[1]Лист1!H349</f>
        <v>21.19</v>
      </c>
      <c r="I13" s="30">
        <f>[1]Лист1!I349</f>
        <v>79.67</v>
      </c>
      <c r="J13" s="30">
        <v>674.8</v>
      </c>
      <c r="K13" s="31">
        <f>[1]Лист1!K349</f>
        <v>0</v>
      </c>
      <c r="L13" s="30">
        <f>L6+L7+L8+L9</f>
        <v>87.94</v>
      </c>
      <c r="M13" s="2"/>
    </row>
    <row r="14" spans="1:13" ht="28.8" customHeight="1" x14ac:dyDescent="0.3">
      <c r="A14" s="32">
        <f>[1]Лист1!A350</f>
        <v>2</v>
      </c>
      <c r="B14" s="32">
        <f>[1]Лист1!B350</f>
        <v>2</v>
      </c>
      <c r="C14" s="33" t="str">
        <f>[1]Лист1!C350</f>
        <v>Завтрак 2</v>
      </c>
      <c r="D14" s="34" t="str">
        <f>[1]Лист1!D350</f>
        <v>фрукты</v>
      </c>
      <c r="E14" s="23" t="s">
        <v>25</v>
      </c>
      <c r="F14" s="24">
        <v>185</v>
      </c>
      <c r="G14" s="24">
        <v>1.6</v>
      </c>
      <c r="H14" s="24">
        <f>[1]Лист1!H350</f>
        <v>0.36</v>
      </c>
      <c r="I14" s="24">
        <v>14.6</v>
      </c>
      <c r="J14" s="24">
        <v>77.5</v>
      </c>
      <c r="K14" s="25" t="str">
        <f>[1]Лист1!K350</f>
        <v>стр.184</v>
      </c>
      <c r="L14" s="24">
        <v>27.75</v>
      </c>
      <c r="M14" s="2"/>
    </row>
    <row r="15" spans="1:13" ht="17.399999999999999" customHeight="1" x14ac:dyDescent="0.3">
      <c r="A15" s="40"/>
      <c r="B15" s="20"/>
      <c r="C15" s="21"/>
      <c r="D15" s="48"/>
      <c r="E15" s="23"/>
      <c r="F15" s="24"/>
      <c r="G15" s="24"/>
      <c r="H15" s="24"/>
      <c r="I15" s="24"/>
      <c r="J15" s="24"/>
      <c r="K15" s="25"/>
      <c r="L15" s="24"/>
      <c r="M15" s="2"/>
    </row>
    <row r="16" spans="1:13" x14ac:dyDescent="0.3">
      <c r="A16" s="40"/>
      <c r="B16" s="20"/>
      <c r="C16" s="21"/>
      <c r="D16" s="48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3">
      <c r="A17" s="41"/>
      <c r="B17" s="26"/>
      <c r="C17" s="27"/>
      <c r="D17" s="49" t="str">
        <f>[1]Лист1!D353</f>
        <v>итого</v>
      </c>
      <c r="E17" s="29">
        <f>[1]Лист1!E353</f>
        <v>0</v>
      </c>
      <c r="F17" s="30">
        <v>185</v>
      </c>
      <c r="G17" s="30">
        <v>1.6</v>
      </c>
      <c r="H17" s="30">
        <f>[1]Лист1!H353</f>
        <v>0.36</v>
      </c>
      <c r="I17" s="30">
        <v>14.6</v>
      </c>
      <c r="J17" s="30">
        <v>77.5</v>
      </c>
      <c r="K17" s="31">
        <f>[1]Лист1!K353</f>
        <v>0</v>
      </c>
      <c r="L17" s="30">
        <f>L14</f>
        <v>27.75</v>
      </c>
      <c r="M17" s="2"/>
    </row>
    <row r="18" spans="1:13" ht="28.2" customHeight="1" x14ac:dyDescent="0.3">
      <c r="A18" s="32">
        <f>[1]Лист1!A354</f>
        <v>2</v>
      </c>
      <c r="B18" s="32">
        <f>[1]Лист1!B354</f>
        <v>2</v>
      </c>
      <c r="C18" s="33" t="str">
        <f>[1]Лист1!C354</f>
        <v>Обед</v>
      </c>
      <c r="D18" s="50" t="str">
        <f>[1]Лист1!D354</f>
        <v>закуска</v>
      </c>
      <c r="E18" s="23" t="str">
        <f>[1]Лист1!E354</f>
        <v>салат из квашенной капусты с луком</v>
      </c>
      <c r="F18" s="24">
        <f>[1]Лист1!F354</f>
        <v>70</v>
      </c>
      <c r="G18" s="24">
        <f>[1]Лист1!G354</f>
        <v>1.08</v>
      </c>
      <c r="H18" s="24">
        <f>[1]Лист1!H354</f>
        <v>6.06</v>
      </c>
      <c r="I18" s="24">
        <f>[1]Лист1!I354</f>
        <v>1.8</v>
      </c>
      <c r="J18" s="24">
        <f>[1]Лист1!J354</f>
        <v>67.8</v>
      </c>
      <c r="K18" s="25">
        <f>[1]Лист1!K354</f>
        <v>0</v>
      </c>
      <c r="L18" s="24">
        <v>8.5500000000000007</v>
      </c>
      <c r="M18" s="2"/>
    </row>
    <row r="19" spans="1:13" ht="28.8" customHeight="1" x14ac:dyDescent="0.3">
      <c r="A19" s="40"/>
      <c r="B19" s="20"/>
      <c r="C19" s="21"/>
      <c r="D19" s="50" t="str">
        <f>[1]Лист1!D355</f>
        <v>1 блюдо</v>
      </c>
      <c r="E19" s="23" t="str">
        <f>[1]Лист1!E355</f>
        <v>суп рыбный</v>
      </c>
      <c r="F19" s="24">
        <f>[1]Лист1!F355</f>
        <v>270</v>
      </c>
      <c r="G19" s="24">
        <f>[1]Лист1!G355</f>
        <v>6.7</v>
      </c>
      <c r="H19" s="24">
        <f>[1]Лист1!H355</f>
        <v>3.9</v>
      </c>
      <c r="I19" s="24">
        <f>[1]Лист1!I355</f>
        <v>16.25</v>
      </c>
      <c r="J19" s="24">
        <f>[1]Лист1!J355</f>
        <v>119</v>
      </c>
      <c r="K19" s="35">
        <f>[1]Лист1!K355</f>
        <v>136</v>
      </c>
      <c r="L19" s="24">
        <v>19.89</v>
      </c>
      <c r="M19" s="2"/>
    </row>
    <row r="20" spans="1:13" ht="34.799999999999997" customHeight="1" x14ac:dyDescent="0.3">
      <c r="A20" s="40"/>
      <c r="B20" s="20"/>
      <c r="C20" s="21"/>
      <c r="D20" s="50" t="str">
        <f>[1]Лист1!D356</f>
        <v>2 блюдо</v>
      </c>
      <c r="E20" s="23" t="s">
        <v>26</v>
      </c>
      <c r="F20" s="24">
        <v>100</v>
      </c>
      <c r="G20" s="24">
        <v>8.9600000000000009</v>
      </c>
      <c r="H20" s="24">
        <v>2.72</v>
      </c>
      <c r="I20" s="24">
        <v>0.41</v>
      </c>
      <c r="J20" s="24">
        <v>61.92</v>
      </c>
      <c r="K20" s="25">
        <f>[1]Лист1!K356</f>
        <v>332</v>
      </c>
      <c r="L20" s="24">
        <v>160.41999999999999</v>
      </c>
      <c r="M20" s="2"/>
    </row>
    <row r="21" spans="1:13" ht="27" customHeight="1" x14ac:dyDescent="0.3">
      <c r="A21" s="40"/>
      <c r="B21" s="20"/>
      <c r="C21" s="21"/>
      <c r="D21" s="50" t="str">
        <f>[1]Лист1!D357</f>
        <v>гарнир</v>
      </c>
      <c r="E21" s="23" t="str">
        <f>[1]Лист1!E357</f>
        <v>картофельное пюре</v>
      </c>
      <c r="F21" s="24">
        <f>[1]Лист1!F357</f>
        <v>150</v>
      </c>
      <c r="G21" s="24">
        <f>[1]Лист1!G357</f>
        <v>3.15</v>
      </c>
      <c r="H21" s="24">
        <f>[1]Лист1!H357</f>
        <v>1.2</v>
      </c>
      <c r="I21" s="24">
        <f>[1]Лист1!I357</f>
        <v>2205</v>
      </c>
      <c r="J21" s="24">
        <f>[1]Лист1!J357</f>
        <v>112.5</v>
      </c>
      <c r="K21" s="25">
        <f>[1]Лист1!K357</f>
        <v>472</v>
      </c>
      <c r="L21" s="24">
        <v>13.39</v>
      </c>
      <c r="M21" s="2"/>
    </row>
    <row r="22" spans="1:13" ht="33" customHeight="1" x14ac:dyDescent="0.3">
      <c r="A22" s="40"/>
      <c r="B22" s="20"/>
      <c r="C22" s="21"/>
      <c r="D22" s="50" t="str">
        <f>[1]Лист1!D358</f>
        <v>напиток</v>
      </c>
      <c r="E22" s="23" t="str">
        <f>[1]Лист1!E358</f>
        <v>напиток лимонный</v>
      </c>
      <c r="F22" s="24">
        <f>[1]Лист1!F358</f>
        <v>200</v>
      </c>
      <c r="G22" s="24">
        <f>[1]Лист1!G358</f>
        <v>0.2</v>
      </c>
      <c r="H22" s="24">
        <f>[1]Лист1!H358</f>
        <v>0.2</v>
      </c>
      <c r="I22" s="24">
        <f>[1]Лист1!I358</f>
        <v>27.2</v>
      </c>
      <c r="J22" s="24">
        <f>[1]Лист1!J358</f>
        <v>110</v>
      </c>
      <c r="K22" s="25">
        <f>[1]Лист1!K358</f>
        <v>585</v>
      </c>
      <c r="L22" s="24">
        <v>4.76</v>
      </c>
      <c r="M22" s="2"/>
    </row>
    <row r="23" spans="1:13" ht="34.799999999999997" customHeight="1" x14ac:dyDescent="0.3">
      <c r="A23" s="40"/>
      <c r="B23" s="20"/>
      <c r="C23" s="21"/>
      <c r="D23" s="50" t="str">
        <f>[1]Лист1!D359</f>
        <v>хлеб бел.</v>
      </c>
      <c r="E23" s="23" t="str">
        <f>[1]Лист1!E359</f>
        <v>хлеб пшеничный</v>
      </c>
      <c r="F23" s="24">
        <f>[1]Лист1!F359</f>
        <v>50</v>
      </c>
      <c r="G23" s="24">
        <f>[1]Лист1!G359</f>
        <v>4.45</v>
      </c>
      <c r="H23" s="24">
        <f>[1]Лист1!H359</f>
        <v>1.6</v>
      </c>
      <c r="I23" s="24">
        <f>[1]Лист1!I359</f>
        <v>23.3</v>
      </c>
      <c r="J23" s="24">
        <f>[1]Лист1!J359</f>
        <v>133</v>
      </c>
      <c r="K23" s="25" t="str">
        <f>[1]Лист1!K359</f>
        <v>стр. 134</v>
      </c>
      <c r="L23" s="24">
        <v>3.01</v>
      </c>
      <c r="M23" s="2"/>
    </row>
    <row r="24" spans="1:13" ht="31.8" customHeight="1" x14ac:dyDescent="0.3">
      <c r="A24" s="40"/>
      <c r="B24" s="20"/>
      <c r="C24" s="21"/>
      <c r="D24" s="50" t="str">
        <f>[1]Лист1!D360</f>
        <v>хлеб черн.</v>
      </c>
      <c r="E24" s="23" t="str">
        <f>[1]Лист1!E360</f>
        <v>хлеб бородинский</v>
      </c>
      <c r="F24" s="24">
        <f>[1]Лист1!F360</f>
        <v>40</v>
      </c>
      <c r="G24" s="24">
        <f>[1]Лист1!G360</f>
        <v>3.4</v>
      </c>
      <c r="H24" s="24">
        <f>[1]Лист1!H360</f>
        <v>1.26</v>
      </c>
      <c r="I24" s="24">
        <f>[1]Лист1!I360</f>
        <v>17</v>
      </c>
      <c r="J24" s="24">
        <f>[1]Лист1!J360</f>
        <v>103.6</v>
      </c>
      <c r="K24" s="25" t="str">
        <f>[1]Лист1!K360</f>
        <v>стр. 142</v>
      </c>
      <c r="L24" s="24">
        <v>2.3199999999999998</v>
      </c>
      <c r="M24" s="2"/>
    </row>
    <row r="25" spans="1:13" x14ac:dyDescent="0.3">
      <c r="A25" s="40"/>
      <c r="B25" s="20"/>
      <c r="C25" s="21"/>
      <c r="D25" s="48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40"/>
      <c r="B26" s="20"/>
      <c r="C26" s="21"/>
      <c r="D26" s="48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41"/>
      <c r="B27" s="26"/>
      <c r="C27" s="27"/>
      <c r="D27" s="49" t="str">
        <f>[1]Лист1!D363</f>
        <v>итого</v>
      </c>
      <c r="E27" s="29">
        <f>[1]Лист1!E363</f>
        <v>0</v>
      </c>
      <c r="F27" s="30">
        <v>883</v>
      </c>
      <c r="G27" s="30">
        <v>27.94</v>
      </c>
      <c r="H27" s="30">
        <v>16.75</v>
      </c>
      <c r="I27" s="30">
        <v>106.81</v>
      </c>
      <c r="J27" s="30">
        <v>703.82</v>
      </c>
      <c r="K27" s="31">
        <f>[1]Лист1!K363</f>
        <v>0</v>
      </c>
      <c r="L27" s="30">
        <f>L18+L19+L20+L21+L22+L23+L24</f>
        <v>212.33999999999997</v>
      </c>
      <c r="M27" s="2"/>
    </row>
    <row r="28" spans="1:13" ht="28.2" customHeight="1" x14ac:dyDescent="0.3">
      <c r="A28" s="32">
        <f>[1]Лист1!A364</f>
        <v>2</v>
      </c>
      <c r="B28" s="32">
        <f>[1]Лист1!B364</f>
        <v>2</v>
      </c>
      <c r="C28" s="33" t="str">
        <f>[1]Лист1!C364</f>
        <v>Полдник</v>
      </c>
      <c r="D28" s="50" t="str">
        <f>[1]Лист1!D364</f>
        <v>булочное</v>
      </c>
      <c r="E28" s="23" t="str">
        <f>[1]Лист1!E364</f>
        <v>печенье</v>
      </c>
      <c r="F28" s="24">
        <f>[1]Лист1!F364</f>
        <v>26</v>
      </c>
      <c r="G28" s="24">
        <v>1.8</v>
      </c>
      <c r="H28" s="24">
        <v>1.9</v>
      </c>
      <c r="I28" s="24">
        <v>20.6</v>
      </c>
      <c r="J28" s="24">
        <v>135</v>
      </c>
      <c r="K28" s="25" t="str">
        <f>[1]Лист1!K364</f>
        <v>стр.202</v>
      </c>
      <c r="L28" s="24">
        <v>4.68</v>
      </c>
      <c r="M28" s="2"/>
    </row>
    <row r="29" spans="1:13" ht="30" customHeight="1" x14ac:dyDescent="0.3">
      <c r="A29" s="40"/>
      <c r="B29" s="20"/>
      <c r="C29" s="21"/>
      <c r="D29" s="50" t="str">
        <f>[1]Лист1!D365</f>
        <v>напиток</v>
      </c>
      <c r="E29" s="23" t="str">
        <f>[1]Лист1!E365</f>
        <v>молоко кипячёное</v>
      </c>
      <c r="F29" s="24">
        <f>[1]Лист1!F365</f>
        <v>200</v>
      </c>
      <c r="G29" s="24">
        <f>[1]Лист1!G365</f>
        <v>5.8</v>
      </c>
      <c r="H29" s="24">
        <f>[1]Лист1!H365</f>
        <v>5</v>
      </c>
      <c r="I29" s="24">
        <f>[1]Лист1!I365</f>
        <v>9.6</v>
      </c>
      <c r="J29" s="24">
        <f>[1]Лист1!J365</f>
        <v>108</v>
      </c>
      <c r="K29" s="25">
        <f>[1]Лист1!K365</f>
        <v>644</v>
      </c>
      <c r="L29" s="24">
        <v>12.45</v>
      </c>
      <c r="M29" s="2"/>
    </row>
    <row r="30" spans="1:13" x14ac:dyDescent="0.3">
      <c r="A30" s="40"/>
      <c r="B30" s="20"/>
      <c r="C30" s="21"/>
      <c r="D30" s="48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40"/>
      <c r="B31" s="20"/>
      <c r="C31" s="21"/>
      <c r="D31" s="48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41"/>
      <c r="B32" s="26"/>
      <c r="C32" s="27"/>
      <c r="D32" s="49" t="str">
        <f>[1]Лист1!D368</f>
        <v>итого</v>
      </c>
      <c r="E32" s="29">
        <f>[1]Лист1!E368</f>
        <v>0</v>
      </c>
      <c r="F32" s="30">
        <f>[1]Лист1!F368</f>
        <v>226</v>
      </c>
      <c r="G32" s="30">
        <v>7.6</v>
      </c>
      <c r="H32" s="30">
        <v>6.9</v>
      </c>
      <c r="I32" s="30">
        <v>30.2</v>
      </c>
      <c r="J32" s="30">
        <v>243</v>
      </c>
      <c r="K32" s="31">
        <f>[1]Лист1!K368</f>
        <v>0</v>
      </c>
      <c r="L32" s="30">
        <f>L28+L29</f>
        <v>17.13</v>
      </c>
      <c r="M32" s="2"/>
    </row>
    <row r="33" spans="1:13" ht="31.2" customHeight="1" x14ac:dyDescent="0.3">
      <c r="A33" s="32">
        <f>[1]Лист1!A369</f>
        <v>2</v>
      </c>
      <c r="B33" s="32">
        <f>[1]Лист1!B369</f>
        <v>2</v>
      </c>
      <c r="C33" s="33" t="str">
        <f>[1]Лист1!C369</f>
        <v>Ужин</v>
      </c>
      <c r="D33" s="50" t="str">
        <f>[1]Лист1!D369</f>
        <v>гор.блюдо</v>
      </c>
      <c r="E33" s="23" t="str">
        <f>[1]Лист1!E369</f>
        <v>рагу из птицы</v>
      </c>
      <c r="F33" s="24">
        <f>[1]Лист1!F369</f>
        <v>250</v>
      </c>
      <c r="G33" s="24">
        <f>[1]Лист1!G369</f>
        <v>18.600000000000001</v>
      </c>
      <c r="H33" s="24">
        <f>[1]Лист1!H369</f>
        <v>21.3</v>
      </c>
      <c r="I33" s="24">
        <f>[1]Лист1!I369</f>
        <v>26.7</v>
      </c>
      <c r="J33" s="24">
        <f>[1]Лист1!J369</f>
        <v>375</v>
      </c>
      <c r="K33" s="25">
        <f>[1]Лист1!K369</f>
        <v>443</v>
      </c>
      <c r="L33" s="24">
        <v>43.49</v>
      </c>
      <c r="M33" s="2"/>
    </row>
    <row r="34" spans="1:13" ht="36" customHeight="1" x14ac:dyDescent="0.3">
      <c r="A34" s="40"/>
      <c r="B34" s="20"/>
      <c r="C34" s="21"/>
      <c r="D34" s="50" t="str">
        <f>[1]Лист1!D370</f>
        <v>закуска</v>
      </c>
      <c r="E34" s="23" t="str">
        <f>[1]Лист1!E370</f>
        <v>икра кабачковая с т.о</v>
      </c>
      <c r="F34" s="24">
        <f>[1]Лист1!F370</f>
        <v>60</v>
      </c>
      <c r="G34" s="24">
        <f>[1]Лист1!G370</f>
        <v>0.96</v>
      </c>
      <c r="H34" s="24">
        <f>[1]Лист1!H370</f>
        <v>3.78</v>
      </c>
      <c r="I34" s="24">
        <f>[1]Лист1!I370</f>
        <v>4.4400000000000004</v>
      </c>
      <c r="J34" s="24">
        <f>[1]Лист1!J370</f>
        <v>54.48</v>
      </c>
      <c r="K34" s="25" t="str">
        <f>[1]Лист1!K370</f>
        <v>стр.564</v>
      </c>
      <c r="L34" s="51">
        <v>7.8</v>
      </c>
      <c r="M34" s="2"/>
    </row>
    <row r="35" spans="1:13" ht="27" customHeight="1" x14ac:dyDescent="0.3">
      <c r="A35" s="40"/>
      <c r="B35" s="20"/>
      <c r="C35" s="21"/>
      <c r="D35" s="50" t="str">
        <f>[1]Лист1!D371</f>
        <v>напиток</v>
      </c>
      <c r="E35" s="23" t="str">
        <f>[1]Лист1!E371</f>
        <v>сок фруктовый</v>
      </c>
      <c r="F35" s="24">
        <f>[1]Лист1!F371</f>
        <v>200</v>
      </c>
      <c r="G35" s="24">
        <f>[1]Лист1!G371</f>
        <v>0.2</v>
      </c>
      <c r="H35" s="24">
        <f>[1]Лист1!H371</f>
        <v>0</v>
      </c>
      <c r="I35" s="24">
        <f>[1]Лист1!I371</f>
        <v>26</v>
      </c>
      <c r="J35" s="24">
        <f>[1]Лист1!J371</f>
        <v>106</v>
      </c>
      <c r="K35" s="25" t="str">
        <f>[1]Лист1!K371</f>
        <v>стр. 216</v>
      </c>
      <c r="L35" s="51">
        <v>24</v>
      </c>
      <c r="M35" s="2"/>
    </row>
    <row r="36" spans="1:13" ht="30.6" customHeight="1" x14ac:dyDescent="0.3">
      <c r="A36" s="40"/>
      <c r="B36" s="20"/>
      <c r="C36" s="21"/>
      <c r="D36" s="50" t="str">
        <f>[1]Лист1!D372</f>
        <v>хлеб бел.</v>
      </c>
      <c r="E36" s="23" t="str">
        <f>[1]Лист1!E372</f>
        <v>хлеб пшеничный</v>
      </c>
      <c r="F36" s="24">
        <f>[1]Лист1!F372</f>
        <v>50</v>
      </c>
      <c r="G36" s="24">
        <f>[1]Лист1!G372</f>
        <v>4.45</v>
      </c>
      <c r="H36" s="24">
        <f>[1]Лист1!H372</f>
        <v>1.6</v>
      </c>
      <c r="I36" s="24">
        <f>[1]Лист1!I372</f>
        <v>23.3</v>
      </c>
      <c r="J36" s="24">
        <f>[1]Лист1!J372</f>
        <v>133</v>
      </c>
      <c r="K36" s="25" t="str">
        <f>[1]Лист1!K372</f>
        <v>стр. 134</v>
      </c>
      <c r="L36" s="24">
        <v>3.01</v>
      </c>
      <c r="M36" s="2"/>
    </row>
    <row r="37" spans="1:13" ht="27.6" customHeight="1" x14ac:dyDescent="0.3">
      <c r="A37" s="40"/>
      <c r="B37" s="20"/>
      <c r="C37" s="21"/>
      <c r="D37" s="50" t="str">
        <f>[1]Лист1!D373</f>
        <v>хлеб черн.</v>
      </c>
      <c r="E37" s="23" t="str">
        <f>[1]Лист1!E373</f>
        <v>хлеб бородинский</v>
      </c>
      <c r="F37" s="24">
        <f>[1]Лист1!F373</f>
        <v>40</v>
      </c>
      <c r="G37" s="24">
        <f>[1]Лист1!G373</f>
        <v>3.4</v>
      </c>
      <c r="H37" s="24">
        <f>[1]Лист1!H373</f>
        <v>1.26</v>
      </c>
      <c r="I37" s="24">
        <f>[1]Лист1!I373</f>
        <v>17</v>
      </c>
      <c r="J37" s="24">
        <f>[1]Лист1!J373</f>
        <v>103.6</v>
      </c>
      <c r="K37" s="25" t="str">
        <f>[1]Лист1!K373</f>
        <v>стр. 142</v>
      </c>
      <c r="L37" s="24">
        <v>2.3199999999999998</v>
      </c>
      <c r="M37" s="2"/>
    </row>
    <row r="38" spans="1:13" x14ac:dyDescent="0.3">
      <c r="A38" s="40"/>
      <c r="B38" s="20"/>
      <c r="C38" s="21"/>
      <c r="D38" s="48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3">
      <c r="A39" s="41"/>
      <c r="B39" s="26"/>
      <c r="C39" s="27"/>
      <c r="D39" s="49" t="str">
        <f>[1]Лист1!D375</f>
        <v>итого</v>
      </c>
      <c r="E39" s="29">
        <f>[1]Лист1!E375</f>
        <v>0</v>
      </c>
      <c r="F39" s="30">
        <v>715</v>
      </c>
      <c r="G39" s="30">
        <v>28.95</v>
      </c>
      <c r="H39" s="30">
        <v>33.46</v>
      </c>
      <c r="I39" s="30">
        <v>107.3</v>
      </c>
      <c r="J39" s="30">
        <v>870.6</v>
      </c>
      <c r="K39" s="31">
        <f>[1]Лист1!K375</f>
        <v>0</v>
      </c>
      <c r="L39" s="52">
        <f>L33+L34+L35+L36+L37</f>
        <v>80.61999999999999</v>
      </c>
      <c r="M39" s="2"/>
    </row>
    <row r="40" spans="1:13" ht="27" customHeight="1" x14ac:dyDescent="0.3">
      <c r="A40" s="32">
        <f>[1]Лист1!A376</f>
        <v>2</v>
      </c>
      <c r="B40" s="32">
        <f>[1]Лист1!B376</f>
        <v>2</v>
      </c>
      <c r="C40" s="33" t="str">
        <f>[1]Лист1!C376</f>
        <v>Ужин 2</v>
      </c>
      <c r="D40" s="50" t="str">
        <f>[1]Лист1!D376</f>
        <v>кисломол.</v>
      </c>
      <c r="E40" s="23" t="str">
        <f>[1]Лист1!E376</f>
        <v>ряженка</v>
      </c>
      <c r="F40" s="24">
        <f>[1]Лист1!F376</f>
        <v>150</v>
      </c>
      <c r="G40" s="24">
        <f>[1]Лист1!G376</f>
        <v>4.3099999999999996</v>
      </c>
      <c r="H40" s="24">
        <f>[1]Лист1!H376</f>
        <v>3.73</v>
      </c>
      <c r="I40" s="24">
        <f>[1]Лист1!I376</f>
        <v>6.3</v>
      </c>
      <c r="J40" s="24">
        <f>[1]Лист1!J376</f>
        <v>80.599999999999994</v>
      </c>
      <c r="K40" s="25">
        <f>[1]Лист1!K376</f>
        <v>645</v>
      </c>
      <c r="L40" s="24">
        <v>20.86</v>
      </c>
      <c r="M40" s="2"/>
    </row>
    <row r="41" spans="1:13" x14ac:dyDescent="0.3">
      <c r="A41" s="40"/>
      <c r="B41" s="20"/>
      <c r="C41" s="21"/>
      <c r="D41" s="50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40"/>
      <c r="B42" s="20"/>
      <c r="C42" s="21"/>
      <c r="D42" s="50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40"/>
      <c r="B43" s="20"/>
      <c r="C43" s="21"/>
      <c r="D43" s="50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40"/>
      <c r="B44" s="20"/>
      <c r="C44" s="21"/>
      <c r="D44" s="48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40"/>
      <c r="B45" s="20"/>
      <c r="C45" s="21"/>
      <c r="D45" s="48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3">
      <c r="A46" s="41"/>
      <c r="B46" s="26"/>
      <c r="C46" s="27"/>
      <c r="D46" s="36" t="str">
        <f>[1]Лист1!D382</f>
        <v>итого</v>
      </c>
      <c r="E46" s="29">
        <f>[1]Лист1!E382</f>
        <v>0</v>
      </c>
      <c r="F46" s="30">
        <f>[1]Лист1!F382</f>
        <v>150</v>
      </c>
      <c r="G46" s="30">
        <f>[1]Лист1!G382</f>
        <v>4.3099999999999996</v>
      </c>
      <c r="H46" s="30">
        <f>[1]Лист1!H382</f>
        <v>3.73</v>
      </c>
      <c r="I46" s="30">
        <f>[1]Лист1!I382</f>
        <v>6.3</v>
      </c>
      <c r="J46" s="30">
        <f>[1]Лист1!J382</f>
        <v>80.599999999999994</v>
      </c>
      <c r="K46" s="31">
        <f>[1]Лист1!K382</f>
        <v>0</v>
      </c>
      <c r="L46" s="30">
        <f>L40</f>
        <v>20.86</v>
      </c>
      <c r="M46" s="2"/>
    </row>
    <row r="47" spans="1:13" ht="15" customHeight="1" thickBot="1" x14ac:dyDescent="0.35">
      <c r="A47" s="42">
        <f>[1]Лист1!A383</f>
        <v>2</v>
      </c>
      <c r="B47" s="42">
        <f>[1]Лист1!B383</f>
        <v>2</v>
      </c>
      <c r="C47" s="46" t="str">
        <f>[1]Лист1!C383</f>
        <v>Итого за день:</v>
      </c>
      <c r="D47" s="47"/>
      <c r="E47" s="37">
        <f>[1]Лист1!E383</f>
        <v>0</v>
      </c>
      <c r="F47" s="38">
        <v>2683</v>
      </c>
      <c r="G47" s="38">
        <v>109.66</v>
      </c>
      <c r="H47" s="38">
        <v>82.39</v>
      </c>
      <c r="I47" s="38">
        <v>344.88</v>
      </c>
      <c r="J47" s="38">
        <v>2650.32</v>
      </c>
      <c r="K47" s="39">
        <f>[1]Лист1!K383</f>
        <v>0</v>
      </c>
      <c r="L47" s="53">
        <f>L46+L39+L32+L27+L17+L13</f>
        <v>446.63999999999993</v>
      </c>
      <c r="M47" s="2"/>
    </row>
    <row r="88" spans="1:1" x14ac:dyDescent="0.3">
      <c r="A88">
        <f>[2]Лист1!A508</f>
        <v>0</v>
      </c>
    </row>
    <row r="89" spans="1:1" x14ac:dyDescent="0.3">
      <c r="A89">
        <f>[2]Лист1!A509</f>
        <v>2</v>
      </c>
    </row>
  </sheetData>
  <mergeCells count="4">
    <mergeCell ref="C1:E1"/>
    <mergeCell ref="H1:K1"/>
    <mergeCell ref="H2:K2"/>
    <mergeCell ref="C47:D47"/>
  </mergeCells>
  <pageMargins left="0.25" right="0.25" top="0.75" bottom="0.75" header="0.3" footer="0.3"/>
  <pageSetup paperSize="9" scale="70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2024-03-18T13:21:37Z</dcterms:modified>
</cp:coreProperties>
</file>