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Лист1!$A$1:$L$47</definedName>
  </definedNames>
  <calcPr calcId="145621"/>
</workbook>
</file>

<file path=xl/calcChain.xml><?xml version="1.0" encoding="utf-8"?>
<calcChain xmlns="http://schemas.openxmlformats.org/spreadsheetml/2006/main">
  <c r="L47" i="1" l="1"/>
  <c r="L27" i="1"/>
  <c r="L17" i="1"/>
  <c r="L13" i="1"/>
  <c r="A6" i="1" l="1"/>
  <c r="B6" i="1"/>
  <c r="C6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D15" i="1"/>
  <c r="E15" i="1"/>
  <c r="F15" i="1"/>
  <c r="G15" i="1"/>
  <c r="H15" i="1"/>
  <c r="I15" i="1"/>
  <c r="J15" i="1"/>
  <c r="K15" i="1"/>
  <c r="D17" i="1"/>
  <c r="E17" i="1"/>
  <c r="F17" i="1"/>
  <c r="G17" i="1"/>
  <c r="H17" i="1"/>
  <c r="I17" i="1"/>
  <c r="J17" i="1"/>
  <c r="K17" i="1"/>
  <c r="A18" i="1"/>
  <c r="B18" i="1"/>
  <c r="C18" i="1"/>
  <c r="D18" i="1"/>
  <c r="F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F27" i="1"/>
  <c r="K27" i="1"/>
  <c r="L21" i="1" l="1"/>
  <c r="A88" i="1" l="1"/>
  <c r="A89" i="1"/>
</calcChain>
</file>

<file path=xl/sharedStrings.xml><?xml version="1.0" encoding="utf-8"?>
<sst xmlns="http://schemas.openxmlformats.org/spreadsheetml/2006/main" count="27" uniqueCount="27">
  <si>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</si>
  <si>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</si>
  <si>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</si>
  <si>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</si>
  <si>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</si>
  <si>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</si>
  <si>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</si>
  <si>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</si>
  <si>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</si>
  <si>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</si>
  <si>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</si>
  <si>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</si>
  <si>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</si>
  <si>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</si>
  <si>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</si>
  <si>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</si>
  <si>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</si>
  <si>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</si>
  <si>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</si>
  <si>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</si>
  <si>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</si>
  <si>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</si>
  <si>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</si>
  <si>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</si>
  <si>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</si>
  <si>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капуста тушеная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</si>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</sst>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i/>
      <sz val="10"/>
      <color rgb="FF2D2D2D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5" borderId="1" xfId="0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3">
          <cell r="L93">
            <v>0</v>
          </cell>
        </row>
        <row r="174">
          <cell r="A174">
            <v>1</v>
          </cell>
          <cell r="B174">
            <v>5</v>
          </cell>
          <cell r="C174" t="str">
            <v>Завтрак</v>
          </cell>
          <cell r="D174" t="str">
            <v>гор.блюдо</v>
          </cell>
          <cell r="E174" t="str">
            <v>суп молочный с макаронами</v>
          </cell>
          <cell r="F174">
            <v>200</v>
          </cell>
          <cell r="G174">
            <v>3.6</v>
          </cell>
          <cell r="H174">
            <v>3.76</v>
          </cell>
          <cell r="I174">
            <v>14.56</v>
          </cell>
          <cell r="J174">
            <v>108</v>
          </cell>
          <cell r="K174">
            <v>161</v>
          </cell>
        </row>
        <row r="175">
          <cell r="D175" t="str">
            <v>закуска</v>
          </cell>
          <cell r="E175" t="str">
            <v>яйцо варёное</v>
          </cell>
          <cell r="F175" t="str">
            <v>1 штука</v>
          </cell>
          <cell r="G175">
            <v>5.0999999999999996</v>
          </cell>
          <cell r="H175">
            <v>4.5999999999999996</v>
          </cell>
          <cell r="I175">
            <v>0.3</v>
          </cell>
          <cell r="J175">
            <v>63</v>
          </cell>
          <cell r="K175" t="str">
            <v>стр. 58</v>
          </cell>
        </row>
        <row r="176">
          <cell r="D176" t="str">
            <v>гор.напиток</v>
          </cell>
          <cell r="E176" t="str">
            <v>кофейный напиток</v>
          </cell>
          <cell r="F176">
            <v>200</v>
          </cell>
          <cell r="G176">
            <v>0.99</v>
          </cell>
          <cell r="H176">
            <v>0.17</v>
          </cell>
          <cell r="I176">
            <v>26</v>
          </cell>
          <cell r="J176">
            <v>109.4</v>
          </cell>
          <cell r="K176">
            <v>636</v>
          </cell>
        </row>
        <row r="177">
          <cell r="D177" t="str">
            <v>хлеб</v>
          </cell>
          <cell r="E177" t="str">
            <v>рожок студенческий с маслом и сыром</v>
          </cell>
          <cell r="F177">
            <v>70</v>
          </cell>
          <cell r="G177">
            <v>7.15</v>
          </cell>
          <cell r="H177">
            <v>8.23</v>
          </cell>
          <cell r="I177">
            <v>24.95</v>
          </cell>
          <cell r="J177">
            <v>204.1</v>
          </cell>
          <cell r="K177" t="str">
            <v>стр. 134 стр. 122 стр. 50</v>
          </cell>
        </row>
        <row r="181">
          <cell r="D181" t="str">
            <v>итого</v>
          </cell>
          <cell r="F181">
            <v>470</v>
          </cell>
          <cell r="G181">
            <v>16.84</v>
          </cell>
          <cell r="H181">
            <v>16.759999999999998</v>
          </cell>
          <cell r="I181">
            <v>65.81</v>
          </cell>
          <cell r="J181">
            <v>484.5</v>
          </cell>
        </row>
        <row r="182">
          <cell r="A182">
            <v>1</v>
          </cell>
          <cell r="B182">
            <v>5</v>
          </cell>
          <cell r="C182" t="str">
            <v>Завтрак 2</v>
          </cell>
          <cell r="D182" t="str">
            <v>фрукты</v>
          </cell>
          <cell r="E182" t="str">
            <v>яблоко</v>
          </cell>
          <cell r="F182">
            <v>180</v>
          </cell>
          <cell r="G182">
            <v>0.7</v>
          </cell>
          <cell r="H182">
            <v>0.7</v>
          </cell>
          <cell r="I182">
            <v>17.600000000000001</v>
          </cell>
          <cell r="J182">
            <v>84.6</v>
          </cell>
          <cell r="K182" t="str">
            <v>стр.184</v>
          </cell>
        </row>
        <row r="183">
          <cell r="D183" t="str">
            <v>напиток</v>
          </cell>
          <cell r="E183" t="str">
            <v>сок фруктовый</v>
          </cell>
          <cell r="F183">
            <v>200</v>
          </cell>
          <cell r="G183">
            <v>0.2</v>
          </cell>
          <cell r="H183">
            <v>0</v>
          </cell>
          <cell r="I183">
            <v>26</v>
          </cell>
          <cell r="J183">
            <v>106</v>
          </cell>
          <cell r="K183" t="str">
            <v>стр. 216</v>
          </cell>
        </row>
        <row r="185">
          <cell r="D185" t="str">
            <v>итого</v>
          </cell>
          <cell r="F185">
            <v>380</v>
          </cell>
          <cell r="G185">
            <v>0.89999999999999991</v>
          </cell>
          <cell r="H185">
            <v>0.7</v>
          </cell>
          <cell r="I185">
            <v>43.6</v>
          </cell>
          <cell r="J185">
            <v>190.6</v>
          </cell>
        </row>
        <row r="186">
          <cell r="A186">
            <v>1</v>
          </cell>
          <cell r="B186">
            <v>5</v>
          </cell>
          <cell r="C186" t="str">
            <v>Обед</v>
          </cell>
          <cell r="D186" t="str">
            <v>закуска</v>
          </cell>
          <cell r="F186">
            <v>60</v>
          </cell>
          <cell r="K186" t="str">
            <v>стр.561</v>
          </cell>
        </row>
        <row r="187">
          <cell r="D187" t="str">
            <v>1 блюдо</v>
          </cell>
          <cell r="E187" t="str">
            <v>суп гороховый на мясном бульоне</v>
          </cell>
          <cell r="F187">
            <v>250</v>
          </cell>
          <cell r="G187">
            <v>12.66</v>
          </cell>
          <cell r="H187">
            <v>6.61</v>
          </cell>
          <cell r="I187">
            <v>17.25</v>
          </cell>
          <cell r="J187">
            <v>185.8</v>
          </cell>
          <cell r="K187" t="str">
            <v>138/357</v>
          </cell>
        </row>
        <row r="188">
          <cell r="D188" t="str">
            <v>2 блюдо</v>
          </cell>
          <cell r="E188" t="str">
            <v>плов с мясом</v>
          </cell>
          <cell r="F188">
            <v>200</v>
          </cell>
          <cell r="G188">
            <v>13.75</v>
          </cell>
          <cell r="H188">
            <v>15</v>
          </cell>
          <cell r="I188">
            <v>50.8</v>
          </cell>
          <cell r="J188">
            <v>396</v>
          </cell>
          <cell r="K188">
            <v>403</v>
          </cell>
        </row>
        <row r="189">
          <cell r="D189" t="str">
            <v>гарнир</v>
          </cell>
        </row>
        <row r="190">
          <cell r="D190" t="str">
            <v>напиток</v>
          </cell>
          <cell r="E190" t="str">
            <v>компот из сухофруктов</v>
          </cell>
          <cell r="F190">
            <v>200</v>
          </cell>
          <cell r="G190">
            <v>0.56000000000000005</v>
          </cell>
          <cell r="H190">
            <v>0.05</v>
          </cell>
          <cell r="I190">
            <v>27.89</v>
          </cell>
          <cell r="J190">
            <v>113.79</v>
          </cell>
          <cell r="K190">
            <v>588</v>
          </cell>
        </row>
        <row r="191">
          <cell r="D191" t="str">
            <v>хлеб бел.</v>
          </cell>
          <cell r="E191" t="str">
            <v>хлеб пшеничный</v>
          </cell>
          <cell r="F191">
            <v>50</v>
          </cell>
          <cell r="G191">
            <v>4.45</v>
          </cell>
          <cell r="H191">
            <v>1.6</v>
          </cell>
          <cell r="I191">
            <v>23.3</v>
          </cell>
          <cell r="J191">
            <v>133</v>
          </cell>
          <cell r="K191" t="str">
            <v>стр. 134</v>
          </cell>
        </row>
        <row r="192">
          <cell r="D192" t="str">
            <v>хлеб черн.</v>
          </cell>
          <cell r="E192" t="str">
            <v>хлеб бородинский</v>
          </cell>
          <cell r="F192">
            <v>40</v>
          </cell>
          <cell r="G192">
            <v>3.4</v>
          </cell>
          <cell r="H192">
            <v>1.26</v>
          </cell>
          <cell r="I192">
            <v>17</v>
          </cell>
          <cell r="J192">
            <v>103.6</v>
          </cell>
          <cell r="K192" t="str">
            <v>стр. 142</v>
          </cell>
        </row>
        <row r="195">
          <cell r="D195" t="str">
            <v>итого</v>
          </cell>
          <cell r="F195">
            <v>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11" zoomScaleNormal="100" workbookViewId="0">
      <selection activeCell="L48" sqref="L48"/>
    </sheetView>
  </sheetViews>
  <sheetFormatPr defaultRowHeight="14.4" x14ac:dyDescent="0.3"/>
  <cols>
    <col min="4" max="4" width="11.109375" customWidth="1"/>
    <col min="5" max="5" width="24.664062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3" x14ac:dyDescent="0.3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15</v>
      </c>
      <c r="I3" s="8">
        <v>3</v>
      </c>
      <c r="J3" s="9">
        <v>2024</v>
      </c>
      <c r="K3" s="1"/>
      <c r="L3" s="2"/>
      <c r="M3" s="2"/>
    </row>
    <row r="4" spans="1:13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ht="30.6" customHeight="1" x14ac:dyDescent="0.3">
      <c r="A6" s="41">
        <f>[1]Лист1!A174</f>
        <v>1</v>
      </c>
      <c r="B6" s="20">
        <f>[1]Лист1!B174</f>
        <v>5</v>
      </c>
      <c r="C6" s="15" t="str">
        <f>[1]Лист1!C174</f>
        <v>Завтрак</v>
      </c>
      <c r="D6" s="16" t="str">
        <f>[1]Лист1!D174</f>
        <v>гор.блюдо</v>
      </c>
      <c r="E6" s="17" t="str">
        <f>[1]Лист1!E174</f>
        <v>суп молочный с макаронами</v>
      </c>
      <c r="F6" s="18">
        <f>[1]Лист1!F174</f>
        <v>200</v>
      </c>
      <c r="G6" s="18">
        <f>[1]Лист1!G174</f>
        <v>3.6</v>
      </c>
      <c r="H6" s="18">
        <f>[1]Лист1!H174</f>
        <v>3.76</v>
      </c>
      <c r="I6" s="18">
        <f>[1]Лист1!I174</f>
        <v>14.56</v>
      </c>
      <c r="J6" s="18">
        <f>[1]Лист1!J174</f>
        <v>108</v>
      </c>
      <c r="K6" s="19">
        <f>[1]Лист1!K174</f>
        <v>161</v>
      </c>
      <c r="L6" s="18">
        <v>12.54</v>
      </c>
      <c r="M6" s="2"/>
    </row>
    <row r="7" spans="1:13" ht="29.4" customHeight="1" x14ac:dyDescent="0.3">
      <c r="A7" s="41"/>
      <c r="B7" s="20"/>
      <c r="C7" s="21"/>
      <c r="D7" s="47" t="str">
        <f>[1]Лист1!D175</f>
        <v>закуска</v>
      </c>
      <c r="E7" s="23" t="str">
        <f>[1]Лист1!E175</f>
        <v>яйцо варёное</v>
      </c>
      <c r="F7" s="24" t="str">
        <f>[1]Лист1!F175</f>
        <v>1 штука</v>
      </c>
      <c r="G7" s="24">
        <f>[1]Лист1!G175</f>
        <v>5.0999999999999996</v>
      </c>
      <c r="H7" s="24">
        <f>[1]Лист1!H175</f>
        <v>4.5999999999999996</v>
      </c>
      <c r="I7" s="24">
        <f>[1]Лист1!I175</f>
        <v>0.3</v>
      </c>
      <c r="J7" s="24">
        <f>[1]Лист1!J175</f>
        <v>63</v>
      </c>
      <c r="K7" s="25" t="str">
        <f>[1]Лист1!K175</f>
        <v>стр. 58</v>
      </c>
      <c r="L7" s="48">
        <v>15</v>
      </c>
      <c r="M7" s="2"/>
    </row>
    <row r="8" spans="1:13" ht="26.4" customHeight="1" x14ac:dyDescent="0.3">
      <c r="A8" s="41"/>
      <c r="B8" s="20"/>
      <c r="C8" s="21"/>
      <c r="D8" s="22" t="str">
        <f>[1]Лист1!D176</f>
        <v>гор.напиток</v>
      </c>
      <c r="E8" s="23" t="str">
        <f>[1]Лист1!E176</f>
        <v>кофейный напиток</v>
      </c>
      <c r="F8" s="24">
        <f>[1]Лист1!F176</f>
        <v>200</v>
      </c>
      <c r="G8" s="24">
        <f>[1]Лист1!G176</f>
        <v>0.99</v>
      </c>
      <c r="H8" s="24">
        <f>[1]Лист1!H176</f>
        <v>0.17</v>
      </c>
      <c r="I8" s="24">
        <f>[1]Лист1!I176</f>
        <v>26</v>
      </c>
      <c r="J8" s="24">
        <f>[1]Лист1!J176</f>
        <v>109.4</v>
      </c>
      <c r="K8" s="25">
        <f>[1]Лист1!K176</f>
        <v>636</v>
      </c>
      <c r="L8" s="48">
        <v>8.9</v>
      </c>
      <c r="M8" s="2"/>
    </row>
    <row r="9" spans="1:13" ht="42" customHeight="1" x14ac:dyDescent="0.3">
      <c r="A9" s="41"/>
      <c r="B9" s="20"/>
      <c r="C9" s="21"/>
      <c r="D9" s="22" t="str">
        <f>[1]Лист1!D177</f>
        <v>хлеб</v>
      </c>
      <c r="E9" s="23" t="str">
        <f>[1]Лист1!E177</f>
        <v>рожок студенческий с маслом и сыром</v>
      </c>
      <c r="F9" s="24">
        <f>[1]Лист1!F177</f>
        <v>70</v>
      </c>
      <c r="G9" s="24">
        <f>[1]Лист1!G177</f>
        <v>7.15</v>
      </c>
      <c r="H9" s="24">
        <f>[1]Лист1!H177</f>
        <v>8.23</v>
      </c>
      <c r="I9" s="24">
        <f>[1]Лист1!I177</f>
        <v>24.95</v>
      </c>
      <c r="J9" s="24">
        <f>[1]Лист1!J177</f>
        <v>204.1</v>
      </c>
      <c r="K9" s="25" t="str">
        <f>[1]Лист1!K177</f>
        <v>стр. 134 стр. 122 стр. 50</v>
      </c>
      <c r="L9" s="24">
        <v>18.96</v>
      </c>
      <c r="M9" s="2"/>
    </row>
    <row r="10" spans="1:13" x14ac:dyDescent="0.3">
      <c r="A10" s="41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3">
      <c r="A11" s="41"/>
      <c r="B11" s="20"/>
      <c r="C11" s="21"/>
      <c r="D11" s="47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3">
      <c r="A12" s="41"/>
      <c r="B12" s="20"/>
      <c r="C12" s="21"/>
      <c r="D12" s="47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3">
      <c r="A13" s="42"/>
      <c r="B13" s="27"/>
      <c r="C13" s="28"/>
      <c r="D13" s="29" t="str">
        <f>[1]Лист1!D181</f>
        <v>итого</v>
      </c>
      <c r="E13" s="30">
        <f>[1]Лист1!E181</f>
        <v>0</v>
      </c>
      <c r="F13" s="31">
        <f>[1]Лист1!F181</f>
        <v>470</v>
      </c>
      <c r="G13" s="31">
        <f>[1]Лист1!G181</f>
        <v>16.84</v>
      </c>
      <c r="H13" s="31">
        <f>[1]Лист1!H181</f>
        <v>16.759999999999998</v>
      </c>
      <c r="I13" s="31">
        <f>[1]Лист1!I181</f>
        <v>65.81</v>
      </c>
      <c r="J13" s="31">
        <f>[1]Лист1!J181</f>
        <v>484.5</v>
      </c>
      <c r="K13" s="32">
        <f>[1]Лист1!K181</f>
        <v>0</v>
      </c>
      <c r="L13" s="49">
        <f>L6+L7+L8+L9</f>
        <v>55.4</v>
      </c>
      <c r="M13" s="2"/>
    </row>
    <row r="14" spans="1:13" ht="33" customHeight="1" x14ac:dyDescent="0.3">
      <c r="A14" s="33">
        <f>[1]Лист1!A182</f>
        <v>1</v>
      </c>
      <c r="B14" s="33">
        <f>[1]Лист1!B182</f>
        <v>5</v>
      </c>
      <c r="C14" s="34" t="str">
        <f>[1]Лист1!C182</f>
        <v>Завтрак 2</v>
      </c>
      <c r="D14" s="35" t="str">
        <f>[1]Лист1!D182</f>
        <v>фрукты</v>
      </c>
      <c r="E14" s="23" t="str">
        <f>[1]Лист1!E182</f>
        <v>яблоко</v>
      </c>
      <c r="F14" s="24">
        <f>[1]Лист1!F182</f>
        <v>180</v>
      </c>
      <c r="G14" s="24">
        <f>[1]Лист1!G182</f>
        <v>0.7</v>
      </c>
      <c r="H14" s="24">
        <f>[1]Лист1!H182</f>
        <v>0.7</v>
      </c>
      <c r="I14" s="24">
        <f>[1]Лист1!I182</f>
        <v>17.600000000000001</v>
      </c>
      <c r="J14" s="24">
        <f>[1]Лист1!J182</f>
        <v>84.6</v>
      </c>
      <c r="K14" s="25" t="str">
        <f>[1]Лист1!K182</f>
        <v>стр.184</v>
      </c>
      <c r="L14" s="48">
        <v>16.2</v>
      </c>
      <c r="M14" s="2"/>
    </row>
    <row r="15" spans="1:13" ht="28.8" customHeight="1" x14ac:dyDescent="0.3">
      <c r="A15" s="41"/>
      <c r="B15" s="20"/>
      <c r="C15" s="21"/>
      <c r="D15" s="47" t="str">
        <f>[1]Лист1!D183</f>
        <v>напиток</v>
      </c>
      <c r="E15" s="23" t="str">
        <f>[1]Лист1!E183</f>
        <v>сок фруктовый</v>
      </c>
      <c r="F15" s="24">
        <f>[1]Лист1!F183</f>
        <v>200</v>
      </c>
      <c r="G15" s="24">
        <f>[1]Лист1!G183</f>
        <v>0.2</v>
      </c>
      <c r="H15" s="24">
        <f>[1]Лист1!H183</f>
        <v>0</v>
      </c>
      <c r="I15" s="24">
        <f>[1]Лист1!I183</f>
        <v>26</v>
      </c>
      <c r="J15" s="24">
        <f>[1]Лист1!J183</f>
        <v>106</v>
      </c>
      <c r="K15" s="25" t="str">
        <f>[1]Лист1!K183</f>
        <v>стр. 216</v>
      </c>
      <c r="L15" s="48">
        <v>24</v>
      </c>
      <c r="M15" s="2"/>
    </row>
    <row r="16" spans="1:13" x14ac:dyDescent="0.3">
      <c r="A16" s="41"/>
      <c r="B16" s="20"/>
      <c r="C16" s="21"/>
      <c r="D16" s="47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3">
      <c r="A17" s="42"/>
      <c r="B17" s="27"/>
      <c r="C17" s="28"/>
      <c r="D17" s="29" t="str">
        <f>[1]Лист1!D185</f>
        <v>итого</v>
      </c>
      <c r="E17" s="30">
        <f>[1]Лист1!E185</f>
        <v>0</v>
      </c>
      <c r="F17" s="31">
        <f>[1]Лист1!F185</f>
        <v>380</v>
      </c>
      <c r="G17" s="31">
        <f>[1]Лист1!G185</f>
        <v>0.89999999999999991</v>
      </c>
      <c r="H17" s="31">
        <f>[1]Лист1!H185</f>
        <v>0.7</v>
      </c>
      <c r="I17" s="31">
        <f>[1]Лист1!I185</f>
        <v>43.6</v>
      </c>
      <c r="J17" s="31">
        <f>[1]Лист1!J185</f>
        <v>190.6</v>
      </c>
      <c r="K17" s="32">
        <f>[1]Лист1!K185</f>
        <v>0</v>
      </c>
      <c r="L17" s="49">
        <f>L14+L15</f>
        <v>40.200000000000003</v>
      </c>
      <c r="M17" s="2"/>
    </row>
    <row r="18" spans="1:13" ht="30" customHeight="1" x14ac:dyDescent="0.3">
      <c r="A18" s="33">
        <f>[1]Лист1!A186</f>
        <v>1</v>
      </c>
      <c r="B18" s="33">
        <f>[1]Лист1!B186</f>
        <v>5</v>
      </c>
      <c r="C18" s="34" t="str">
        <f>[1]Лист1!C186</f>
        <v>Обед</v>
      </c>
      <c r="D18" s="22" t="str">
        <f>[1]Лист1!D186</f>
        <v>закуска</v>
      </c>
      <c r="E18" s="23" t="s">
        <v>25</v>
      </c>
      <c r="F18" s="24">
        <f>[1]Лист1!F186</f>
        <v>60</v>
      </c>
      <c r="G18" s="24">
        <v>2</v>
      </c>
      <c r="H18" s="24">
        <v>3.3</v>
      </c>
      <c r="I18" s="24">
        <v>9.1999999999999993</v>
      </c>
      <c r="J18" s="24">
        <v>75</v>
      </c>
      <c r="K18" s="25" t="str">
        <f>[1]Лист1!K186</f>
        <v>стр.561</v>
      </c>
      <c r="L18" s="48">
        <v>5.8</v>
      </c>
      <c r="M18" s="2"/>
    </row>
    <row r="19" spans="1:13" ht="32.4" customHeight="1" x14ac:dyDescent="0.3">
      <c r="A19" s="41"/>
      <c r="B19" s="20"/>
      <c r="C19" s="21"/>
      <c r="D19" s="22" t="str">
        <f>[1]Лист1!D187</f>
        <v>1 блюдо</v>
      </c>
      <c r="E19" s="23" t="str">
        <f>[1]Лист1!E187</f>
        <v>суп гороховый на мясном бульоне</v>
      </c>
      <c r="F19" s="24">
        <f>[1]Лист1!F187</f>
        <v>250</v>
      </c>
      <c r="G19" s="24">
        <f>[1]Лист1!G187</f>
        <v>12.66</v>
      </c>
      <c r="H19" s="24">
        <f>[1]Лист1!H187</f>
        <v>6.61</v>
      </c>
      <c r="I19" s="24">
        <f>[1]Лист1!I187</f>
        <v>17.25</v>
      </c>
      <c r="J19" s="24">
        <f>[1]Лист1!J187</f>
        <v>185.8</v>
      </c>
      <c r="K19" s="36" t="str">
        <f>[1]Лист1!K187</f>
        <v>138/357</v>
      </c>
      <c r="L19" s="24">
        <v>25.84</v>
      </c>
      <c r="M19" s="2"/>
    </row>
    <row r="20" spans="1:13" ht="30" customHeight="1" x14ac:dyDescent="0.3">
      <c r="A20" s="41"/>
      <c r="B20" s="20"/>
      <c r="C20" s="21"/>
      <c r="D20" s="22" t="str">
        <f>[1]Лист1!D188</f>
        <v>2 блюдо</v>
      </c>
      <c r="E20" s="23" t="str">
        <f>[1]Лист1!E188</f>
        <v>плов с мясом</v>
      </c>
      <c r="F20" s="24">
        <f>[1]Лист1!F188</f>
        <v>200</v>
      </c>
      <c r="G20" s="24">
        <f>[1]Лист1!G188</f>
        <v>13.75</v>
      </c>
      <c r="H20" s="24">
        <f>[1]Лист1!H188</f>
        <v>15</v>
      </c>
      <c r="I20" s="24">
        <f>[1]Лист1!I188</f>
        <v>50.8</v>
      </c>
      <c r="J20" s="24">
        <f>[1]Лист1!J188</f>
        <v>396</v>
      </c>
      <c r="K20" s="25">
        <f>[1]Лист1!K188</f>
        <v>403</v>
      </c>
      <c r="L20" s="24">
        <v>50.14</v>
      </c>
      <c r="M20" s="2"/>
    </row>
    <row r="21" spans="1:13" ht="16.2" customHeight="1" x14ac:dyDescent="0.3">
      <c r="A21" s="41"/>
      <c r="B21" s="20"/>
      <c r="C21" s="21"/>
      <c r="D21" s="22" t="str">
        <f>[1]Лист1!D189</f>
        <v>гарнир</v>
      </c>
      <c r="E21" s="23">
        <f>[1]Лист1!E189</f>
        <v>0</v>
      </c>
      <c r="F21" s="24">
        <f>[1]Лист1!F189</f>
        <v>0</v>
      </c>
      <c r="G21" s="24">
        <f>[1]Лист1!G189</f>
        <v>0</v>
      </c>
      <c r="H21" s="24">
        <f>[1]Лист1!H189</f>
        <v>0</v>
      </c>
      <c r="I21" s="24">
        <f>[1]Лист1!I189</f>
        <v>0</v>
      </c>
      <c r="J21" s="24">
        <f>[1]Лист1!J189</f>
        <v>0</v>
      </c>
      <c r="K21" s="25">
        <f>[1]Лист1!K189</f>
        <v>0</v>
      </c>
      <c r="L21" s="24">
        <f>[1]Лист1!L105</f>
        <v>0</v>
      </c>
      <c r="M21" s="2"/>
    </row>
    <row r="22" spans="1:13" ht="28.2" customHeight="1" x14ac:dyDescent="0.3">
      <c r="A22" s="41"/>
      <c r="B22" s="20"/>
      <c r="C22" s="21"/>
      <c r="D22" s="22" t="str">
        <f>[1]Лист1!D190</f>
        <v>напиток</v>
      </c>
      <c r="E22" s="23" t="str">
        <f>[1]Лист1!E190</f>
        <v>компот из сухофруктов</v>
      </c>
      <c r="F22" s="24">
        <f>[1]Лист1!F190</f>
        <v>200</v>
      </c>
      <c r="G22" s="24">
        <f>[1]Лист1!G190</f>
        <v>0.56000000000000005</v>
      </c>
      <c r="H22" s="24">
        <f>[1]Лист1!H190</f>
        <v>0.05</v>
      </c>
      <c r="I22" s="24">
        <f>[1]Лист1!I190</f>
        <v>27.89</v>
      </c>
      <c r="J22" s="24">
        <f>[1]Лист1!J190</f>
        <v>113.79</v>
      </c>
      <c r="K22" s="25">
        <f>[1]Лист1!K190</f>
        <v>588</v>
      </c>
      <c r="L22" s="48">
        <v>5.2</v>
      </c>
      <c r="M22" s="2"/>
    </row>
    <row r="23" spans="1:13" ht="29.4" customHeight="1" x14ac:dyDescent="0.3">
      <c r="A23" s="41"/>
      <c r="B23" s="20"/>
      <c r="C23" s="21"/>
      <c r="D23" s="22" t="str">
        <f>[1]Лист1!D191</f>
        <v>хлеб бел.</v>
      </c>
      <c r="E23" s="23" t="str">
        <f>[1]Лист1!E191</f>
        <v>хлеб пшеничный</v>
      </c>
      <c r="F23" s="24">
        <f>[1]Лист1!F191</f>
        <v>50</v>
      </c>
      <c r="G23" s="24">
        <f>[1]Лист1!G191</f>
        <v>4.45</v>
      </c>
      <c r="H23" s="24">
        <f>[1]Лист1!H191</f>
        <v>1.6</v>
      </c>
      <c r="I23" s="24">
        <f>[1]Лист1!I191</f>
        <v>23.3</v>
      </c>
      <c r="J23" s="24">
        <f>[1]Лист1!J191</f>
        <v>133</v>
      </c>
      <c r="K23" s="25" t="str">
        <f>[1]Лист1!K191</f>
        <v>стр. 134</v>
      </c>
      <c r="L23" s="24">
        <v>3.01</v>
      </c>
      <c r="M23" s="2"/>
    </row>
    <row r="24" spans="1:13" ht="28.8" customHeight="1" x14ac:dyDescent="0.3">
      <c r="A24" s="41"/>
      <c r="B24" s="20"/>
      <c r="C24" s="21"/>
      <c r="D24" s="22" t="str">
        <f>[1]Лист1!D192</f>
        <v>хлеб черн.</v>
      </c>
      <c r="E24" s="23" t="str">
        <f>[1]Лист1!E192</f>
        <v>хлеб бородинский</v>
      </c>
      <c r="F24" s="24">
        <f>[1]Лист1!F192</f>
        <v>40</v>
      </c>
      <c r="G24" s="24">
        <f>[1]Лист1!G192</f>
        <v>3.4</v>
      </c>
      <c r="H24" s="24">
        <f>[1]Лист1!H192</f>
        <v>1.26</v>
      </c>
      <c r="I24" s="24">
        <f>[1]Лист1!I192</f>
        <v>17</v>
      </c>
      <c r="J24" s="24">
        <f>[1]Лист1!J192</f>
        <v>103.6</v>
      </c>
      <c r="K24" s="25" t="str">
        <f>[1]Лист1!K192</f>
        <v>стр. 142</v>
      </c>
      <c r="L24" s="24">
        <v>2.3199999999999998</v>
      </c>
      <c r="M24" s="2"/>
    </row>
    <row r="25" spans="1:13" x14ac:dyDescent="0.3">
      <c r="A25" s="41"/>
      <c r="B25" s="20"/>
      <c r="C25" s="21"/>
      <c r="D25" s="47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41"/>
      <c r="B26" s="20"/>
      <c r="C26" s="21"/>
      <c r="D26" s="47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42"/>
      <c r="B27" s="27"/>
      <c r="C27" s="28"/>
      <c r="D27" s="29" t="str">
        <f>[1]Лист1!D195</f>
        <v>итого</v>
      </c>
      <c r="E27" s="30">
        <f>[1]Лист1!E195</f>
        <v>0</v>
      </c>
      <c r="F27" s="31">
        <f>[1]Лист1!F195</f>
        <v>800</v>
      </c>
      <c r="G27" s="31">
        <v>35.75</v>
      </c>
      <c r="H27" s="31">
        <v>25.9</v>
      </c>
      <c r="I27" s="31">
        <v>146.34</v>
      </c>
      <c r="J27" s="31">
        <v>989.26</v>
      </c>
      <c r="K27" s="32">
        <f>[1]Лист1!K195</f>
        <v>0</v>
      </c>
      <c r="L27" s="49">
        <f>L18+L19+L20+L21+L22+L23+L24</f>
        <v>92.31</v>
      </c>
      <c r="M27" s="2"/>
    </row>
    <row r="28" spans="1:13" ht="39.6" customHeight="1" x14ac:dyDescent="0.3">
      <c r="A28" s="33"/>
      <c r="B28" s="33"/>
      <c r="C28" s="34"/>
      <c r="D28" s="35"/>
      <c r="E28" s="23"/>
      <c r="F28" s="24"/>
      <c r="G28" s="24"/>
      <c r="H28" s="24"/>
      <c r="I28" s="24"/>
      <c r="J28" s="24"/>
      <c r="K28" s="25"/>
      <c r="L28" s="24"/>
      <c r="M28" s="2"/>
    </row>
    <row r="29" spans="1:13" ht="39.6" customHeight="1" x14ac:dyDescent="0.3">
      <c r="A29" s="41"/>
      <c r="B29" s="20"/>
      <c r="C29" s="21"/>
      <c r="D29" s="35"/>
      <c r="E29" s="23"/>
      <c r="F29" s="24"/>
      <c r="G29" s="24"/>
      <c r="H29" s="24"/>
      <c r="I29" s="24"/>
      <c r="J29" s="24"/>
      <c r="K29" s="25"/>
      <c r="L29" s="24"/>
      <c r="M29" s="2"/>
    </row>
    <row r="30" spans="1:13" x14ac:dyDescent="0.3">
      <c r="A30" s="41"/>
      <c r="B30" s="20"/>
      <c r="C30" s="21"/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41"/>
      <c r="B31" s="20"/>
      <c r="C31" s="21"/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42"/>
      <c r="B32" s="27"/>
      <c r="C32" s="28"/>
      <c r="D32" s="29"/>
      <c r="E32" s="30"/>
      <c r="F32" s="31"/>
      <c r="G32" s="31"/>
      <c r="H32" s="31"/>
      <c r="I32" s="31"/>
      <c r="J32" s="31"/>
      <c r="K32" s="32"/>
      <c r="L32" s="31"/>
      <c r="M32" s="2"/>
    </row>
    <row r="33" spans="1:13" ht="66" customHeight="1" x14ac:dyDescent="0.3">
      <c r="A33" s="33"/>
      <c r="B33" s="33"/>
      <c r="C33" s="34"/>
      <c r="D33" s="22"/>
      <c r="E33" s="23"/>
      <c r="F33" s="24"/>
      <c r="G33" s="24"/>
      <c r="H33" s="24"/>
      <c r="I33" s="24"/>
      <c r="J33" s="24"/>
      <c r="K33" s="25"/>
      <c r="L33" s="24"/>
      <c r="M33" s="2"/>
    </row>
    <row r="34" spans="1:13" ht="66" customHeight="1" x14ac:dyDescent="0.3">
      <c r="A34" s="41"/>
      <c r="B34" s="20"/>
      <c r="C34" s="21"/>
      <c r="D34" s="22"/>
      <c r="E34" s="23"/>
      <c r="F34" s="24"/>
      <c r="G34" s="24"/>
      <c r="H34" s="24"/>
      <c r="I34" s="24"/>
      <c r="J34" s="24"/>
      <c r="K34" s="25"/>
      <c r="L34" s="24"/>
      <c r="M34" s="2"/>
    </row>
    <row r="35" spans="1:13" ht="26.4" customHeight="1" x14ac:dyDescent="0.3">
      <c r="A35" s="41"/>
      <c r="B35" s="20"/>
      <c r="C35" s="21"/>
      <c r="D35" s="22"/>
      <c r="E35" s="23"/>
      <c r="F35" s="24"/>
      <c r="G35" s="24"/>
      <c r="H35" s="24"/>
      <c r="I35" s="24"/>
      <c r="J35" s="24"/>
      <c r="K35" s="25"/>
      <c r="L35" s="24"/>
      <c r="M35" s="2"/>
    </row>
    <row r="36" spans="1:13" ht="52.8" customHeight="1" x14ac:dyDescent="0.3">
      <c r="A36" s="41"/>
      <c r="B36" s="20"/>
      <c r="C36" s="21"/>
      <c r="D36" s="22"/>
      <c r="E36" s="23"/>
      <c r="F36" s="24"/>
      <c r="G36" s="24"/>
      <c r="H36" s="24"/>
      <c r="I36" s="24"/>
      <c r="J36" s="24"/>
      <c r="K36" s="25"/>
      <c r="L36" s="24"/>
      <c r="M36" s="2"/>
    </row>
    <row r="37" spans="1:13" ht="39.6" customHeight="1" x14ac:dyDescent="0.3">
      <c r="A37" s="41"/>
      <c r="B37" s="20"/>
      <c r="C37" s="21"/>
      <c r="D37" s="22"/>
      <c r="E37" s="23"/>
      <c r="F37" s="24"/>
      <c r="G37" s="24"/>
      <c r="H37" s="24"/>
      <c r="I37" s="24"/>
      <c r="J37" s="24"/>
      <c r="K37" s="25"/>
      <c r="L37" s="24"/>
      <c r="M37" s="2"/>
    </row>
    <row r="38" spans="1:13" x14ac:dyDescent="0.3">
      <c r="A38" s="41"/>
      <c r="B38" s="20"/>
      <c r="C38" s="21"/>
      <c r="D38" s="26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3">
      <c r="A39" s="42"/>
      <c r="B39" s="27"/>
      <c r="C39" s="28"/>
      <c r="D39" s="29"/>
      <c r="E39" s="30"/>
      <c r="F39" s="31"/>
      <c r="G39" s="31"/>
      <c r="H39" s="31"/>
      <c r="I39" s="31"/>
      <c r="J39" s="31"/>
      <c r="K39" s="32"/>
      <c r="L39" s="31"/>
      <c r="M39" s="2"/>
    </row>
    <row r="40" spans="1:13" x14ac:dyDescent="0.3">
      <c r="A40" s="33"/>
      <c r="B40" s="33"/>
      <c r="C40" s="34"/>
      <c r="D40" s="35"/>
      <c r="E40" s="23"/>
      <c r="F40" s="24"/>
      <c r="G40" s="24"/>
      <c r="H40" s="24"/>
      <c r="I40" s="24"/>
      <c r="J40" s="24"/>
      <c r="K40" s="25"/>
      <c r="L40" s="24"/>
      <c r="M40" s="2"/>
    </row>
    <row r="41" spans="1:13" x14ac:dyDescent="0.3">
      <c r="A41" s="41"/>
      <c r="B41" s="20"/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41"/>
      <c r="B42" s="20"/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41"/>
      <c r="B43" s="20"/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41"/>
      <c r="B44" s="20"/>
      <c r="C44" s="21"/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41"/>
      <c r="B45" s="20"/>
      <c r="C45" s="21"/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3">
      <c r="A46" s="42"/>
      <c r="B46" s="27"/>
      <c r="C46" s="28"/>
      <c r="D46" s="37"/>
      <c r="E46" s="30"/>
      <c r="F46" s="31"/>
      <c r="G46" s="31"/>
      <c r="H46" s="31"/>
      <c r="I46" s="31"/>
      <c r="J46" s="31"/>
      <c r="K46" s="32"/>
      <c r="L46" s="31"/>
      <c r="M46" s="2"/>
    </row>
    <row r="47" spans="1:13" ht="15" customHeight="1" thickBot="1" x14ac:dyDescent="0.35">
      <c r="A47" s="43"/>
      <c r="B47" s="43"/>
      <c r="C47" s="50" t="s">
        <v>26</v>
      </c>
      <c r="D47" s="51"/>
      <c r="E47" s="38"/>
      <c r="F47" s="39"/>
      <c r="G47" s="39"/>
      <c r="H47" s="39"/>
      <c r="I47" s="39"/>
      <c r="J47" s="39"/>
      <c r="K47" s="40"/>
      <c r="L47" s="52">
        <f>L27+L17+L13</f>
        <v>187.91</v>
      </c>
      <c r="M47" s="2"/>
    </row>
    <row r="88" spans="1:1" x14ac:dyDescent="0.3">
      <c r="A88">
        <f>[2]Лист1!A508</f>
        <v>0</v>
      </c>
    </row>
    <row r="89" spans="1:1" x14ac:dyDescent="0.3">
      <c r="A89">
        <f>[2]Лист1!A509</f>
        <v>2</v>
      </c>
    </row>
  </sheetData>
  <mergeCells count="4">
    <mergeCell ref="C1:E1"/>
    <mergeCell ref="H1:K1"/>
    <mergeCell ref="H2:K2"/>
    <mergeCell ref="C47:D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2024-03-14T12:32:27Z</dcterms:modified>
</cp:coreProperties>
</file>