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46" i="1" l="1"/>
  <c r="L39" i="1"/>
  <c r="L32" i="1"/>
  <c r="L27" i="1"/>
  <c r="L17" i="1"/>
  <c r="L13" i="1"/>
  <c r="L47" i="1" l="1"/>
  <c r="A6" i="1"/>
  <c r="B6" i="1"/>
  <c r="C6" i="1"/>
  <c r="D6" i="1"/>
  <c r="E6" i="1"/>
  <c r="F6" i="1"/>
  <c r="G6" i="1"/>
  <c r="H6" i="1"/>
  <c r="I6" i="1"/>
  <c r="J6" i="1"/>
  <c r="K6" i="1"/>
  <c r="A7" i="1"/>
  <c r="B7" i="1"/>
  <c r="C7" i="1"/>
  <c r="D7" i="1"/>
  <c r="E7" i="1"/>
  <c r="F7" i="1"/>
  <c r="G7" i="1"/>
  <c r="H7" i="1"/>
  <c r="I7" i="1"/>
  <c r="J7" i="1"/>
  <c r="K7" i="1"/>
  <c r="A8" i="1"/>
  <c r="B8" i="1"/>
  <c r="C8" i="1"/>
  <c r="D8" i="1"/>
  <c r="E8" i="1"/>
  <c r="F8" i="1"/>
  <c r="G8" i="1"/>
  <c r="H8" i="1"/>
  <c r="I8" i="1"/>
  <c r="J8" i="1"/>
  <c r="K8" i="1"/>
  <c r="A9" i="1"/>
  <c r="B9" i="1"/>
  <c r="C9" i="1"/>
  <c r="D9" i="1"/>
  <c r="E9" i="1"/>
  <c r="F9" i="1"/>
  <c r="G9" i="1"/>
  <c r="H9" i="1"/>
  <c r="I9" i="1"/>
  <c r="J9" i="1"/>
  <c r="K9" i="1"/>
  <c r="A10" i="1"/>
  <c r="B10" i="1"/>
  <c r="C10" i="1"/>
  <c r="A11" i="1"/>
  <c r="B11" i="1"/>
  <c r="C11" i="1"/>
  <c r="A12" i="1"/>
  <c r="B12" i="1"/>
  <c r="C12" i="1"/>
  <c r="A13" i="1"/>
  <c r="B13" i="1"/>
  <c r="C13" i="1"/>
  <c r="D13" i="1"/>
  <c r="E13" i="1"/>
  <c r="F13" i="1"/>
  <c r="G13" i="1"/>
  <c r="H13" i="1"/>
  <c r="I13" i="1"/>
  <c r="J13" i="1"/>
  <c r="K13" i="1"/>
  <c r="A14" i="1"/>
  <c r="B14" i="1"/>
  <c r="C14" i="1"/>
  <c r="D14" i="1"/>
  <c r="E14" i="1"/>
  <c r="F14" i="1"/>
  <c r="G14" i="1"/>
  <c r="H14" i="1"/>
  <c r="I14" i="1"/>
  <c r="J14" i="1"/>
  <c r="K14" i="1"/>
  <c r="A15" i="1"/>
  <c r="B15" i="1"/>
  <c r="C15" i="1"/>
  <c r="D15" i="1"/>
  <c r="E15" i="1"/>
  <c r="F15" i="1"/>
  <c r="G15" i="1"/>
  <c r="H15" i="1"/>
  <c r="I15" i="1"/>
  <c r="J15" i="1"/>
  <c r="K15" i="1"/>
  <c r="A16" i="1"/>
  <c r="B16" i="1"/>
  <c r="C16" i="1"/>
  <c r="A17" i="1"/>
  <c r="B17" i="1"/>
  <c r="C17" i="1"/>
  <c r="D17" i="1"/>
  <c r="E17" i="1"/>
  <c r="F17" i="1"/>
  <c r="G17" i="1"/>
  <c r="H17" i="1"/>
  <c r="I17" i="1"/>
  <c r="J17" i="1"/>
  <c r="K17" i="1"/>
  <c r="A18" i="1"/>
  <c r="B18" i="1"/>
  <c r="C18" i="1"/>
  <c r="D18" i="1"/>
  <c r="E18" i="1"/>
  <c r="F18" i="1"/>
  <c r="G18" i="1"/>
  <c r="H18" i="1"/>
  <c r="I18" i="1"/>
  <c r="J18" i="1"/>
  <c r="K18" i="1"/>
  <c r="A19" i="1"/>
  <c r="B19" i="1"/>
  <c r="C19" i="1"/>
  <c r="D19" i="1"/>
  <c r="E19" i="1"/>
  <c r="F19" i="1"/>
  <c r="G19" i="1"/>
  <c r="H19" i="1"/>
  <c r="I19" i="1"/>
  <c r="J19" i="1"/>
  <c r="K19" i="1"/>
  <c r="A20" i="1"/>
  <c r="B20" i="1"/>
  <c r="C20" i="1"/>
  <c r="D20" i="1"/>
  <c r="K20" i="1"/>
  <c r="A21" i="1"/>
  <c r="B21" i="1"/>
  <c r="C21" i="1"/>
  <c r="D21" i="1"/>
  <c r="K21" i="1"/>
  <c r="A22" i="1"/>
  <c r="B22" i="1"/>
  <c r="C22" i="1"/>
  <c r="D22" i="1"/>
  <c r="E22" i="1"/>
  <c r="F22" i="1"/>
  <c r="G22" i="1"/>
  <c r="H22" i="1"/>
  <c r="I22" i="1"/>
  <c r="J22" i="1"/>
  <c r="K22" i="1"/>
  <c r="A23" i="1"/>
  <c r="B23" i="1"/>
  <c r="C23" i="1"/>
  <c r="D23" i="1"/>
  <c r="E23" i="1"/>
  <c r="F23" i="1"/>
  <c r="G23" i="1"/>
  <c r="H23" i="1"/>
  <c r="I23" i="1"/>
  <c r="J23" i="1"/>
  <c r="K23" i="1"/>
  <c r="A24" i="1"/>
  <c r="B24" i="1"/>
  <c r="C24" i="1"/>
  <c r="D24" i="1"/>
  <c r="E24" i="1"/>
  <c r="F24" i="1"/>
  <c r="G24" i="1"/>
  <c r="H24" i="1"/>
  <c r="I24" i="1"/>
  <c r="J24" i="1"/>
  <c r="K24" i="1"/>
  <c r="A25" i="1"/>
  <c r="B25" i="1"/>
  <c r="C25" i="1"/>
  <c r="A26" i="1"/>
  <c r="B26" i="1"/>
  <c r="C26" i="1"/>
  <c r="A27" i="1"/>
  <c r="B27" i="1"/>
  <c r="C27" i="1"/>
  <c r="D27" i="1"/>
  <c r="E27" i="1"/>
  <c r="F27" i="1"/>
  <c r="G27" i="1"/>
  <c r="H27" i="1"/>
  <c r="I27" i="1"/>
  <c r="J27" i="1"/>
  <c r="K27" i="1"/>
  <c r="A28" i="1"/>
  <c r="B28" i="1"/>
  <c r="C28" i="1"/>
  <c r="D28" i="1"/>
  <c r="E28" i="1"/>
  <c r="F28" i="1"/>
  <c r="G28" i="1"/>
  <c r="H28" i="1"/>
  <c r="I28" i="1"/>
  <c r="J28" i="1"/>
  <c r="K28" i="1"/>
  <c r="A29" i="1"/>
  <c r="B29" i="1"/>
  <c r="C29" i="1"/>
  <c r="D29" i="1"/>
  <c r="E29" i="1"/>
  <c r="F29" i="1"/>
  <c r="G29" i="1"/>
  <c r="H29" i="1"/>
  <c r="I29" i="1"/>
  <c r="J29" i="1"/>
  <c r="K29" i="1"/>
  <c r="A30" i="1"/>
  <c r="B30" i="1"/>
  <c r="C30" i="1"/>
  <c r="A31" i="1"/>
  <c r="B31" i="1"/>
  <c r="C31" i="1"/>
  <c r="A32" i="1"/>
  <c r="B32" i="1"/>
  <c r="C32" i="1"/>
  <c r="D32" i="1"/>
  <c r="E32" i="1"/>
  <c r="F32" i="1"/>
  <c r="G32" i="1"/>
  <c r="H32" i="1"/>
  <c r="I32" i="1"/>
  <c r="J32" i="1"/>
  <c r="K32" i="1"/>
  <c r="A33" i="1"/>
  <c r="B33" i="1"/>
  <c r="C33" i="1"/>
  <c r="D33" i="1"/>
  <c r="F33" i="1"/>
  <c r="G33" i="1"/>
  <c r="H33" i="1"/>
  <c r="I33" i="1"/>
  <c r="J33" i="1"/>
  <c r="K33" i="1"/>
  <c r="A34" i="1"/>
  <c r="B34" i="1"/>
  <c r="C34" i="1"/>
  <c r="D34" i="1"/>
  <c r="E34" i="1"/>
  <c r="F34" i="1"/>
  <c r="G34" i="1"/>
  <c r="H34" i="1"/>
  <c r="I34" i="1"/>
  <c r="J34" i="1"/>
  <c r="K34" i="1"/>
  <c r="A35" i="1"/>
  <c r="B35" i="1"/>
  <c r="C35" i="1"/>
  <c r="D35" i="1"/>
  <c r="E35" i="1"/>
  <c r="F35" i="1"/>
  <c r="G35" i="1"/>
  <c r="H35" i="1"/>
  <c r="I35" i="1"/>
  <c r="J35" i="1"/>
  <c r="K35" i="1"/>
  <c r="A36" i="1"/>
  <c r="B36" i="1"/>
  <c r="C36" i="1"/>
  <c r="D36" i="1"/>
  <c r="E36" i="1"/>
  <c r="F36" i="1"/>
  <c r="G36" i="1"/>
  <c r="H36" i="1"/>
  <c r="I36" i="1"/>
  <c r="J36" i="1"/>
  <c r="K36" i="1"/>
  <c r="A37" i="1"/>
  <c r="B37" i="1"/>
  <c r="C37" i="1"/>
  <c r="D37" i="1"/>
  <c r="E37" i="1"/>
  <c r="F37" i="1"/>
  <c r="G37" i="1"/>
  <c r="H37" i="1"/>
  <c r="I37" i="1"/>
  <c r="J37" i="1"/>
  <c r="K37" i="1"/>
  <c r="A38" i="1"/>
  <c r="B38" i="1"/>
  <c r="C38" i="1"/>
  <c r="D38" i="1"/>
  <c r="E38" i="1"/>
  <c r="F38" i="1"/>
  <c r="G38" i="1"/>
  <c r="H38" i="1"/>
  <c r="I38" i="1"/>
  <c r="J38" i="1"/>
  <c r="K38" i="1"/>
  <c r="A39" i="1"/>
  <c r="B39" i="1"/>
  <c r="C39" i="1"/>
  <c r="D39" i="1"/>
  <c r="E39" i="1"/>
  <c r="F39" i="1"/>
  <c r="G39" i="1"/>
  <c r="H39" i="1"/>
  <c r="I39" i="1"/>
  <c r="J39" i="1"/>
  <c r="K39" i="1"/>
  <c r="A40" i="1"/>
  <c r="B40" i="1"/>
  <c r="C40" i="1"/>
  <c r="D40" i="1"/>
  <c r="E40" i="1"/>
  <c r="F40" i="1"/>
  <c r="G40" i="1"/>
  <c r="H40" i="1"/>
  <c r="I40" i="1"/>
  <c r="J40" i="1"/>
  <c r="K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  <c r="D46" i="1"/>
  <c r="E46" i="1"/>
  <c r="F46" i="1"/>
  <c r="G46" i="1"/>
  <c r="H46" i="1"/>
  <c r="I46" i="1"/>
  <c r="J46" i="1"/>
  <c r="K46" i="1"/>
  <c r="A47" i="1"/>
  <c r="B47" i="1"/>
  <c r="C47" i="1"/>
  <c r="E47" i="1"/>
  <c r="F47" i="1"/>
  <c r="G47" i="1"/>
  <c r="H47" i="1"/>
  <c r="I47" i="1"/>
  <c r="J47" i="1"/>
  <c r="K47" i="1"/>
</calcChain>
</file>

<file path=xl/sharedStrings.xml><?xml version="1.0" encoding="utf-8"?>
<sst xmlns="http://schemas.openxmlformats.org/spreadsheetml/2006/main" count="28" uniqueCount="28">
  <si>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</si>
  <si>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</si>
  <si>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</si>
  <si>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</si>
  <si>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</si>
  <si>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</si>
  <si>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</si>
  <si>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</si>
  <si>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</si>
  <si>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</si>
  <si>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</si>
  <si>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</si>
  <si>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</si>
  <si>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</si>
  <si>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</si>
  <si>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</si>
  <si>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</si>
  <si>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</si>
  <si>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</si>
  <si>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</si>
  <si>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</si>
  <si>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</si>
  <si>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</si>
  <si>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</si>
  <si>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</si>
  <si>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сердце тушеное в соусе</t>
  </si>
  <si>
    <t>макаронные изделия отварные</t>
  </si>
  <si>
    <t>рыба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</si>
</sst>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00">
          <cell r="A300">
            <v>2</v>
          </cell>
          <cell r="B300">
            <v>1</v>
          </cell>
          <cell r="C300" t="str">
            <v>Завтрак</v>
          </cell>
          <cell r="D300" t="str">
            <v>гор.блюдо</v>
          </cell>
          <cell r="E300" t="str">
            <v>суп молочный гречневый</v>
          </cell>
          <cell r="F300">
            <v>200</v>
          </cell>
          <cell r="G300">
            <v>3.73</v>
          </cell>
          <cell r="H300">
            <v>3.9</v>
          </cell>
          <cell r="I300">
            <v>15.1</v>
          </cell>
          <cell r="J300">
            <v>112</v>
          </cell>
          <cell r="K300">
            <v>93</v>
          </cell>
        </row>
        <row r="301">
          <cell r="D301" t="str">
            <v>закуска</v>
          </cell>
          <cell r="E301" t="str">
            <v>яйцо варёное</v>
          </cell>
          <cell r="F301" t="str">
            <v>1 штука</v>
          </cell>
          <cell r="G301">
            <v>5.0999999999999996</v>
          </cell>
          <cell r="H301">
            <v>4.5999999999999996</v>
          </cell>
          <cell r="I301">
            <v>0.3</v>
          </cell>
          <cell r="J301">
            <v>63</v>
          </cell>
          <cell r="K301" t="str">
            <v>стр. 58</v>
          </cell>
        </row>
        <row r="302">
          <cell r="D302" t="str">
            <v>гор.напиток</v>
          </cell>
          <cell r="E302" t="str">
            <v>кофейный напиток</v>
          </cell>
          <cell r="F302">
            <v>200</v>
          </cell>
          <cell r="G302">
            <v>0.99</v>
          </cell>
          <cell r="H302">
            <v>0.17</v>
          </cell>
          <cell r="I302">
            <v>26</v>
          </cell>
          <cell r="J302">
            <v>109.4</v>
          </cell>
          <cell r="K302">
            <v>636</v>
          </cell>
        </row>
        <row r="303">
          <cell r="D303" t="str">
            <v>хлеб</v>
          </cell>
          <cell r="E303" t="str">
            <v>рожок студенческий с маслом и сыром</v>
          </cell>
          <cell r="F303">
            <v>70</v>
          </cell>
          <cell r="G303">
            <v>7.15</v>
          </cell>
          <cell r="H303">
            <v>8.23</v>
          </cell>
          <cell r="I303">
            <v>24.95</v>
          </cell>
          <cell r="J303">
            <v>204.1</v>
          </cell>
          <cell r="K303" t="str">
            <v>стр. 134 стр. 122 стр. 50</v>
          </cell>
        </row>
        <row r="307">
          <cell r="D307" t="str">
            <v>итого</v>
          </cell>
          <cell r="F307">
            <v>470</v>
          </cell>
          <cell r="G307">
            <v>16.97</v>
          </cell>
          <cell r="H307">
            <v>16.899999999999999</v>
          </cell>
          <cell r="I307">
            <v>66.349999999999994</v>
          </cell>
          <cell r="J307">
            <v>488.5</v>
          </cell>
        </row>
        <row r="308">
          <cell r="A308">
            <v>2</v>
          </cell>
          <cell r="B308">
            <v>1</v>
          </cell>
          <cell r="C308" t="str">
            <v>Завтрак 2</v>
          </cell>
          <cell r="D308" t="str">
            <v>фрукты</v>
          </cell>
          <cell r="E308" t="str">
            <v>яблоко</v>
          </cell>
          <cell r="F308">
            <v>180</v>
          </cell>
          <cell r="G308">
            <v>0.7</v>
          </cell>
          <cell r="H308">
            <v>0.7</v>
          </cell>
          <cell r="I308">
            <v>17.600000000000001</v>
          </cell>
          <cell r="J308">
            <v>84.6</v>
          </cell>
          <cell r="K308" t="str">
            <v>стр.184</v>
          </cell>
        </row>
        <row r="309">
          <cell r="D309" t="str">
            <v>напиток</v>
          </cell>
          <cell r="E309" t="str">
            <v>сок фруктовый</v>
          </cell>
          <cell r="F309">
            <v>200</v>
          </cell>
          <cell r="G309">
            <v>0.2</v>
          </cell>
          <cell r="H309">
            <v>0</v>
          </cell>
          <cell r="I309">
            <v>26</v>
          </cell>
          <cell r="J309">
            <v>106</v>
          </cell>
          <cell r="K309" t="str">
            <v>стр. 216</v>
          </cell>
        </row>
        <row r="311">
          <cell r="D311" t="str">
            <v>итого</v>
          </cell>
          <cell r="F311">
            <v>380</v>
          </cell>
          <cell r="G311">
            <v>0.89999999999999991</v>
          </cell>
          <cell r="H311">
            <v>0.7</v>
          </cell>
          <cell r="I311">
            <v>43.6</v>
          </cell>
          <cell r="J311">
            <v>190.6</v>
          </cell>
        </row>
        <row r="312">
          <cell r="A312">
            <v>2</v>
          </cell>
          <cell r="B312">
            <v>1</v>
          </cell>
          <cell r="C312" t="str">
            <v>Обед</v>
          </cell>
          <cell r="D312" t="str">
            <v>закуска</v>
          </cell>
          <cell r="E312" t="str">
            <v>огурец соленый</v>
          </cell>
          <cell r="F312">
            <v>60</v>
          </cell>
          <cell r="G312">
            <v>0.48</v>
          </cell>
          <cell r="H312">
            <v>0.06</v>
          </cell>
          <cell r="I312">
            <v>1.02</v>
          </cell>
          <cell r="J312">
            <v>7.8</v>
          </cell>
          <cell r="K312" t="str">
            <v>стр.561</v>
          </cell>
        </row>
        <row r="313">
          <cell r="D313" t="str">
            <v>1 блюдо</v>
          </cell>
          <cell r="E313" t="str">
            <v>борщ на мясном бульоне со сметаной</v>
          </cell>
          <cell r="F313">
            <v>280</v>
          </cell>
          <cell r="G313">
            <v>7.66</v>
          </cell>
          <cell r="H313">
            <v>6.11</v>
          </cell>
          <cell r="I313">
            <v>13.5</v>
          </cell>
          <cell r="J313">
            <v>140.80000000000001</v>
          </cell>
          <cell r="K313" t="str">
            <v>110/357</v>
          </cell>
        </row>
        <row r="314">
          <cell r="D314" t="str">
            <v>2 блюдо</v>
          </cell>
          <cell r="K314">
            <v>431</v>
          </cell>
        </row>
        <row r="315">
          <cell r="D315" t="str">
            <v>гарнир</v>
          </cell>
        </row>
        <row r="316">
          <cell r="D316" t="str">
            <v>напиток</v>
          </cell>
          <cell r="E316" t="str">
            <v>компот из сухофруктов</v>
          </cell>
          <cell r="F316">
            <v>200</v>
          </cell>
          <cell r="G316">
            <v>0.56000000000000005</v>
          </cell>
          <cell r="H316">
            <v>0.05</v>
          </cell>
          <cell r="I316">
            <v>27.89</v>
          </cell>
          <cell r="J316">
            <v>113.79</v>
          </cell>
          <cell r="K316">
            <v>588</v>
          </cell>
        </row>
        <row r="317">
          <cell r="D317" t="str">
            <v>хлеб бел.</v>
          </cell>
          <cell r="E317" t="str">
            <v>хлеб пшеничный</v>
          </cell>
          <cell r="F317">
            <v>50</v>
          </cell>
          <cell r="G317">
            <v>4.45</v>
          </cell>
          <cell r="H317">
            <v>1.6</v>
          </cell>
          <cell r="I317">
            <v>23.3</v>
          </cell>
          <cell r="J317">
            <v>133</v>
          </cell>
          <cell r="K317" t="str">
            <v>стр. 134</v>
          </cell>
        </row>
        <row r="318">
          <cell r="D318" t="str">
            <v>хлеб черн.</v>
          </cell>
          <cell r="E318" t="str">
            <v>хлеб бородинский</v>
          </cell>
          <cell r="F318">
            <v>40</v>
          </cell>
          <cell r="G318">
            <v>3.4</v>
          </cell>
          <cell r="H318">
            <v>1.26</v>
          </cell>
          <cell r="I318">
            <v>17</v>
          </cell>
          <cell r="J318">
            <v>103.6</v>
          </cell>
          <cell r="K318" t="str">
            <v>стр. 142</v>
          </cell>
        </row>
        <row r="321">
          <cell r="D321" t="str">
            <v>итого</v>
          </cell>
          <cell r="F321">
            <v>900</v>
          </cell>
          <cell r="G321">
            <v>39.449999999999996</v>
          </cell>
          <cell r="H321">
            <v>27.78</v>
          </cell>
          <cell r="I321">
            <v>104.41</v>
          </cell>
          <cell r="J321">
            <v>790.29000000000008</v>
          </cell>
        </row>
        <row r="322">
          <cell r="A322">
            <v>2</v>
          </cell>
          <cell r="B322">
            <v>1</v>
          </cell>
          <cell r="C322" t="str">
            <v>Полдник</v>
          </cell>
          <cell r="D322" t="str">
            <v>булочное</v>
          </cell>
          <cell r="E322" t="str">
            <v>пирожок печеный с картофелем</v>
          </cell>
          <cell r="F322">
            <v>100</v>
          </cell>
          <cell r="G322">
            <v>4.2</v>
          </cell>
          <cell r="H322">
            <v>12.9</v>
          </cell>
          <cell r="I322">
            <v>256</v>
          </cell>
          <cell r="J322">
            <v>235</v>
          </cell>
          <cell r="K322">
            <v>687</v>
          </cell>
        </row>
        <row r="323">
          <cell r="D323" t="str">
            <v>напиток</v>
          </cell>
          <cell r="E323" t="str">
            <v>молоко кипячёное</v>
          </cell>
          <cell r="F323">
            <v>200</v>
          </cell>
          <cell r="G323">
            <v>5.8</v>
          </cell>
          <cell r="H323">
            <v>5</v>
          </cell>
          <cell r="I323">
            <v>9.6</v>
          </cell>
          <cell r="J323">
            <v>108</v>
          </cell>
          <cell r="K323">
            <v>644</v>
          </cell>
        </row>
        <row r="326">
          <cell r="D326" t="str">
            <v>итого</v>
          </cell>
          <cell r="F326">
            <v>300</v>
          </cell>
          <cell r="G326">
            <v>10</v>
          </cell>
          <cell r="H326">
            <v>17.899999999999999</v>
          </cell>
          <cell r="I326">
            <v>265.60000000000002</v>
          </cell>
          <cell r="J326">
            <v>343</v>
          </cell>
        </row>
        <row r="327">
          <cell r="A327">
            <v>2</v>
          </cell>
          <cell r="B327">
            <v>1</v>
          </cell>
          <cell r="C327" t="str">
            <v>Ужин</v>
          </cell>
          <cell r="D327" t="str">
            <v>гор.блюдо</v>
          </cell>
          <cell r="F327">
            <v>100</v>
          </cell>
          <cell r="G327">
            <v>15.5</v>
          </cell>
          <cell r="H327">
            <v>17.75</v>
          </cell>
          <cell r="I327">
            <v>2.5</v>
          </cell>
          <cell r="J327">
            <v>215</v>
          </cell>
          <cell r="K327">
            <v>310</v>
          </cell>
        </row>
        <row r="328">
          <cell r="D328" t="str">
            <v>гарнир</v>
          </cell>
          <cell r="E328" t="str">
            <v>картофель отварной с луком</v>
          </cell>
          <cell r="F328">
            <v>150</v>
          </cell>
          <cell r="G328">
            <v>3</v>
          </cell>
          <cell r="H328">
            <v>0.6</v>
          </cell>
          <cell r="I328">
            <v>23.7</v>
          </cell>
          <cell r="J328">
            <v>112.5</v>
          </cell>
          <cell r="K328">
            <v>470</v>
          </cell>
        </row>
        <row r="329">
          <cell r="D329" t="str">
            <v>закуска</v>
          </cell>
          <cell r="E329" t="str">
            <v>свекла отварная</v>
          </cell>
          <cell r="F329">
            <v>60</v>
          </cell>
          <cell r="G329">
            <v>1.08</v>
          </cell>
          <cell r="H329">
            <v>0.06</v>
          </cell>
          <cell r="I329">
            <v>5.88</v>
          </cell>
          <cell r="J329">
            <v>28.8</v>
          </cell>
          <cell r="K329">
            <v>561</v>
          </cell>
        </row>
        <row r="330">
          <cell r="D330" t="str">
            <v>хлеб</v>
          </cell>
          <cell r="E330" t="str">
            <v>хлеб пшеничный с маслом</v>
          </cell>
          <cell r="F330">
            <v>60</v>
          </cell>
          <cell r="G330">
            <v>4.53</v>
          </cell>
          <cell r="H330">
            <v>8.85</v>
          </cell>
          <cell r="I330">
            <v>23.43</v>
          </cell>
          <cell r="J330">
            <v>199.1</v>
          </cell>
          <cell r="K330" t="str">
            <v>134/122</v>
          </cell>
        </row>
        <row r="331">
          <cell r="D331" t="str">
            <v>хлеб черн.</v>
          </cell>
          <cell r="E331" t="str">
            <v>хлеб бородинский</v>
          </cell>
          <cell r="F331">
            <v>40</v>
          </cell>
          <cell r="G331">
            <v>3.4</v>
          </cell>
          <cell r="H331">
            <v>1.26</v>
          </cell>
          <cell r="I331">
            <v>17</v>
          </cell>
          <cell r="J331">
            <v>103.6</v>
          </cell>
          <cell r="K331" t="str">
            <v>стр. 142</v>
          </cell>
        </row>
        <row r="332">
          <cell r="D332" t="str">
            <v>напиток</v>
          </cell>
          <cell r="E332" t="str">
            <v>чай с лимоном</v>
          </cell>
          <cell r="F332">
            <v>207</v>
          </cell>
          <cell r="G332">
            <v>0.2</v>
          </cell>
          <cell r="H332">
            <v>0</v>
          </cell>
          <cell r="I332">
            <v>13.6</v>
          </cell>
          <cell r="J332">
            <v>56</v>
          </cell>
          <cell r="K332">
            <v>629</v>
          </cell>
        </row>
        <row r="333">
          <cell r="D333" t="str">
            <v>итого</v>
          </cell>
          <cell r="F333">
            <v>617</v>
          </cell>
          <cell r="G333">
            <v>27.709999999999997</v>
          </cell>
          <cell r="H333">
            <v>28.52</v>
          </cell>
          <cell r="I333">
            <v>86.109999999999985</v>
          </cell>
          <cell r="J333">
            <v>715</v>
          </cell>
        </row>
        <row r="334">
          <cell r="A334">
            <v>2</v>
          </cell>
          <cell r="B334">
            <v>1</v>
          </cell>
          <cell r="C334" t="str">
            <v>Ужин 2</v>
          </cell>
          <cell r="D334" t="str">
            <v>кисломол.</v>
          </cell>
          <cell r="E334" t="str">
            <v>кефир</v>
          </cell>
          <cell r="F334">
            <v>150</v>
          </cell>
          <cell r="G334">
            <v>4.57</v>
          </cell>
          <cell r="H334">
            <v>3.73</v>
          </cell>
          <cell r="I334">
            <v>5.97</v>
          </cell>
          <cell r="J334">
            <v>79.180000000000007</v>
          </cell>
          <cell r="K334">
            <v>645</v>
          </cell>
        </row>
        <row r="340">
          <cell r="D340" t="str">
            <v>итого</v>
          </cell>
          <cell r="F340">
            <v>150</v>
          </cell>
          <cell r="G340">
            <v>4.57</v>
          </cell>
          <cell r="H340">
            <v>3.73</v>
          </cell>
          <cell r="I340">
            <v>5.97</v>
          </cell>
          <cell r="J340">
            <v>79.180000000000007</v>
          </cell>
        </row>
        <row r="341">
          <cell r="A341">
            <v>2</v>
          </cell>
          <cell r="B341">
            <v>1</v>
          </cell>
          <cell r="C341" t="str">
            <v>Итого за день:</v>
          </cell>
          <cell r="F341">
            <v>2817</v>
          </cell>
          <cell r="G341">
            <v>99.6</v>
          </cell>
          <cell r="H341">
            <v>95.53</v>
          </cell>
          <cell r="I341">
            <v>572.04000000000008</v>
          </cell>
          <cell r="J341">
            <v>2606.5700000000002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B37" zoomScaleNormal="100" workbookViewId="0">
      <selection activeCell="N55" sqref="N55"/>
    </sheetView>
  </sheetViews>
  <sheetFormatPr defaultRowHeight="15" x14ac:dyDescent="0.25"/>
  <cols>
    <col min="4" max="4" width="10.5703125" customWidth="1"/>
    <col min="5" max="5" width="26" customWidth="1"/>
    <col min="6" max="6" width="11" customWidth="1"/>
    <col min="7" max="7" width="9.5703125" customWidth="1"/>
    <col min="8" max="8" width="10" customWidth="1"/>
    <col min="9" max="9" width="9.85546875" customWidth="1"/>
    <col min="10" max="10" width="9.5703125" customWidth="1"/>
    <col min="11" max="11" width="9.42578125" customWidth="1"/>
  </cols>
  <sheetData>
    <row r="1" spans="1:13" x14ac:dyDescent="0.25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3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3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5</v>
      </c>
      <c r="I3" s="8">
        <v>2</v>
      </c>
      <c r="J3" s="9">
        <v>2024</v>
      </c>
      <c r="K3" s="1"/>
      <c r="L3" s="2"/>
      <c r="M3" s="2"/>
    </row>
    <row r="4" spans="1:13" ht="15.75" thickBot="1" x14ac:dyDescent="0.3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3" ht="37.5" customHeight="1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3" ht="24.75" customHeight="1" x14ac:dyDescent="0.25">
      <c r="A6" s="41">
        <f>[1]Лист1!A300</f>
        <v>2</v>
      </c>
      <c r="B6" s="20">
        <f>[1]Лист1!B300</f>
        <v>1</v>
      </c>
      <c r="C6" s="15" t="str">
        <f>[1]Лист1!C300</f>
        <v>Завтрак</v>
      </c>
      <c r="D6" s="16" t="str">
        <f>[1]Лист1!D300</f>
        <v>гор.блюдо</v>
      </c>
      <c r="E6" s="17" t="str">
        <f>[1]Лист1!E300</f>
        <v>суп молочный гречневый</v>
      </c>
      <c r="F6" s="18">
        <f>[1]Лист1!F300</f>
        <v>200</v>
      </c>
      <c r="G6" s="18">
        <f>[1]Лист1!G300</f>
        <v>3.73</v>
      </c>
      <c r="H6" s="18">
        <f>[1]Лист1!H300</f>
        <v>3.9</v>
      </c>
      <c r="I6" s="18">
        <f>[1]Лист1!I300</f>
        <v>15.1</v>
      </c>
      <c r="J6" s="18">
        <f>[1]Лист1!J300</f>
        <v>112</v>
      </c>
      <c r="K6" s="19">
        <f>[1]Лист1!K300</f>
        <v>93</v>
      </c>
      <c r="L6" s="18">
        <v>12.35</v>
      </c>
      <c r="M6" s="2"/>
    </row>
    <row r="7" spans="1:13" ht="24.75" customHeight="1" x14ac:dyDescent="0.25">
      <c r="A7" s="41">
        <f>[1]Лист1!A301</f>
        <v>0</v>
      </c>
      <c r="B7" s="20">
        <f>[1]Лист1!B301</f>
        <v>0</v>
      </c>
      <c r="C7" s="21">
        <f>[1]Лист1!C301</f>
        <v>0</v>
      </c>
      <c r="D7" s="26" t="str">
        <f>[1]Лист1!D301</f>
        <v>закуска</v>
      </c>
      <c r="E7" s="23" t="str">
        <f>[1]Лист1!E301</f>
        <v>яйцо варёное</v>
      </c>
      <c r="F7" s="24" t="str">
        <f>[1]Лист1!F301</f>
        <v>1 штука</v>
      </c>
      <c r="G7" s="24">
        <f>[1]Лист1!G301</f>
        <v>5.0999999999999996</v>
      </c>
      <c r="H7" s="24">
        <f>[1]Лист1!H301</f>
        <v>4.5999999999999996</v>
      </c>
      <c r="I7" s="24">
        <f>[1]Лист1!I301</f>
        <v>0.3</v>
      </c>
      <c r="J7" s="24">
        <f>[1]Лист1!J301</f>
        <v>63</v>
      </c>
      <c r="K7" s="25" t="str">
        <f>[1]Лист1!K301</f>
        <v>стр. 58</v>
      </c>
      <c r="L7" s="24">
        <v>10.88</v>
      </c>
      <c r="M7" s="2"/>
    </row>
    <row r="8" spans="1:13" ht="26.45" customHeight="1" x14ac:dyDescent="0.25">
      <c r="A8" s="41">
        <f>[1]Лист1!A302</f>
        <v>0</v>
      </c>
      <c r="B8" s="20">
        <f>[1]Лист1!B302</f>
        <v>0</v>
      </c>
      <c r="C8" s="21">
        <f>[1]Лист1!C302</f>
        <v>0</v>
      </c>
      <c r="D8" s="22" t="str">
        <f>[1]Лист1!D302</f>
        <v>гор.напиток</v>
      </c>
      <c r="E8" s="23" t="str">
        <f>[1]Лист1!E302</f>
        <v>кофейный напиток</v>
      </c>
      <c r="F8" s="24">
        <f>[1]Лист1!F302</f>
        <v>200</v>
      </c>
      <c r="G8" s="24">
        <f>[1]Лист1!G302</f>
        <v>0.99</v>
      </c>
      <c r="H8" s="24">
        <f>[1]Лист1!H302</f>
        <v>0.17</v>
      </c>
      <c r="I8" s="24">
        <f>[1]Лист1!I302</f>
        <v>26</v>
      </c>
      <c r="J8" s="24">
        <f>[1]Лист1!J302</f>
        <v>109.4</v>
      </c>
      <c r="K8" s="25">
        <f>[1]Лист1!K302</f>
        <v>636</v>
      </c>
      <c r="L8" s="49">
        <v>4.4000000000000004</v>
      </c>
      <c r="M8" s="2"/>
    </row>
    <row r="9" spans="1:13" ht="44.25" customHeight="1" x14ac:dyDescent="0.25">
      <c r="A9" s="41">
        <f>[1]Лист1!A303</f>
        <v>0</v>
      </c>
      <c r="B9" s="20">
        <f>[1]Лист1!B303</f>
        <v>0</v>
      </c>
      <c r="C9" s="21">
        <f>[1]Лист1!C303</f>
        <v>0</v>
      </c>
      <c r="D9" s="22" t="str">
        <f>[1]Лист1!D303</f>
        <v>хлеб</v>
      </c>
      <c r="E9" s="23" t="str">
        <f>[1]Лист1!E303</f>
        <v>рожок студенческий с маслом и сыром</v>
      </c>
      <c r="F9" s="24">
        <f>[1]Лист1!F303</f>
        <v>70</v>
      </c>
      <c r="G9" s="24">
        <f>[1]Лист1!G303</f>
        <v>7.15</v>
      </c>
      <c r="H9" s="24">
        <f>[1]Лист1!H303</f>
        <v>8.23</v>
      </c>
      <c r="I9" s="24">
        <f>[1]Лист1!I303</f>
        <v>24.95</v>
      </c>
      <c r="J9" s="24">
        <f>[1]Лист1!J303</f>
        <v>204.1</v>
      </c>
      <c r="K9" s="25" t="str">
        <f>[1]Лист1!K303</f>
        <v>стр. 134 стр. 122 стр. 50</v>
      </c>
      <c r="L9" s="49">
        <v>14.4</v>
      </c>
      <c r="M9" s="2"/>
    </row>
    <row r="10" spans="1:13" x14ac:dyDescent="0.25">
      <c r="A10" s="41">
        <f>[1]Лист1!A304</f>
        <v>0</v>
      </c>
      <c r="B10" s="20">
        <f>[1]Лист1!B304</f>
        <v>0</v>
      </c>
      <c r="C10" s="21">
        <f>[1]Лист1!C304</f>
        <v>0</v>
      </c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3" x14ac:dyDescent="0.25">
      <c r="A11" s="41">
        <f>[1]Лист1!A305</f>
        <v>0</v>
      </c>
      <c r="B11" s="20">
        <f>[1]Лист1!B305</f>
        <v>0</v>
      </c>
      <c r="C11" s="21">
        <f>[1]Лист1!C305</f>
        <v>0</v>
      </c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3" x14ac:dyDescent="0.25">
      <c r="A12" s="41">
        <f>[1]Лист1!A306</f>
        <v>0</v>
      </c>
      <c r="B12" s="20">
        <f>[1]Лист1!B306</f>
        <v>0</v>
      </c>
      <c r="C12" s="21">
        <f>[1]Лист1!C306</f>
        <v>0</v>
      </c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3" x14ac:dyDescent="0.25">
      <c r="A13" s="42">
        <f>[1]Лист1!A307</f>
        <v>0</v>
      </c>
      <c r="B13" s="27">
        <f>[1]Лист1!B307</f>
        <v>0</v>
      </c>
      <c r="C13" s="28">
        <f>[1]Лист1!C307</f>
        <v>0</v>
      </c>
      <c r="D13" s="29" t="str">
        <f>[1]Лист1!D307</f>
        <v>итого</v>
      </c>
      <c r="E13" s="30">
        <f>[1]Лист1!E307</f>
        <v>0</v>
      </c>
      <c r="F13" s="31">
        <f>[1]Лист1!F307</f>
        <v>470</v>
      </c>
      <c r="G13" s="31">
        <f>[1]Лист1!G307</f>
        <v>16.97</v>
      </c>
      <c r="H13" s="31">
        <f>[1]Лист1!H307</f>
        <v>16.899999999999999</v>
      </c>
      <c r="I13" s="31">
        <f>[1]Лист1!I307</f>
        <v>66.349999999999994</v>
      </c>
      <c r="J13" s="31">
        <f>[1]Лист1!J307</f>
        <v>488.5</v>
      </c>
      <c r="K13" s="32">
        <f>[1]Лист1!K307</f>
        <v>0</v>
      </c>
      <c r="L13" s="50">
        <f>L6+L7+L8+L9</f>
        <v>42.03</v>
      </c>
      <c r="M13" s="2"/>
    </row>
    <row r="14" spans="1:13" ht="19.5" customHeight="1" x14ac:dyDescent="0.25">
      <c r="A14" s="33">
        <f>[1]Лист1!A308</f>
        <v>2</v>
      </c>
      <c r="B14" s="33">
        <f>[1]Лист1!B308</f>
        <v>1</v>
      </c>
      <c r="C14" s="34" t="str">
        <f>[1]Лист1!C308</f>
        <v>Завтрак 2</v>
      </c>
      <c r="D14" s="35" t="str">
        <f>[1]Лист1!D308</f>
        <v>фрукты</v>
      </c>
      <c r="E14" s="23" t="str">
        <f>[1]Лист1!E308</f>
        <v>яблоко</v>
      </c>
      <c r="F14" s="24">
        <f>[1]Лист1!F308</f>
        <v>180</v>
      </c>
      <c r="G14" s="24">
        <f>[1]Лист1!G308</f>
        <v>0.7</v>
      </c>
      <c r="H14" s="24">
        <f>[1]Лист1!H308</f>
        <v>0.7</v>
      </c>
      <c r="I14" s="24">
        <f>[1]Лист1!I308</f>
        <v>17.600000000000001</v>
      </c>
      <c r="J14" s="24">
        <f>[1]Лист1!J308</f>
        <v>84.6</v>
      </c>
      <c r="K14" s="25" t="str">
        <f>[1]Лист1!K308</f>
        <v>стр.184</v>
      </c>
      <c r="L14" s="49">
        <v>16.2</v>
      </c>
      <c r="M14" s="2"/>
    </row>
    <row r="15" spans="1:13" ht="24.75" customHeight="1" x14ac:dyDescent="0.25">
      <c r="A15" s="41">
        <f>[1]Лист1!A309</f>
        <v>0</v>
      </c>
      <c r="B15" s="20">
        <f>[1]Лист1!B309</f>
        <v>0</v>
      </c>
      <c r="C15" s="21">
        <f>[1]Лист1!C309</f>
        <v>0</v>
      </c>
      <c r="D15" s="26" t="str">
        <f>[1]Лист1!D309</f>
        <v>напиток</v>
      </c>
      <c r="E15" s="23" t="str">
        <f>[1]Лист1!E309</f>
        <v>сок фруктовый</v>
      </c>
      <c r="F15" s="24">
        <f>[1]Лист1!F309</f>
        <v>200</v>
      </c>
      <c r="G15" s="24">
        <f>[1]Лист1!G309</f>
        <v>0.2</v>
      </c>
      <c r="H15" s="24">
        <f>[1]Лист1!H309</f>
        <v>0</v>
      </c>
      <c r="I15" s="24">
        <f>[1]Лист1!I309</f>
        <v>26</v>
      </c>
      <c r="J15" s="24">
        <f>[1]Лист1!J309</f>
        <v>106</v>
      </c>
      <c r="K15" s="25" t="str">
        <f>[1]Лист1!K309</f>
        <v>стр. 216</v>
      </c>
      <c r="L15" s="49">
        <v>22</v>
      </c>
      <c r="M15" s="2"/>
    </row>
    <row r="16" spans="1:13" x14ac:dyDescent="0.25">
      <c r="A16" s="41">
        <f>[1]Лист1!A310</f>
        <v>0</v>
      </c>
      <c r="B16" s="20">
        <f>[1]Лист1!B310</f>
        <v>0</v>
      </c>
      <c r="C16" s="21">
        <f>[1]Лист1!C310</f>
        <v>0</v>
      </c>
      <c r="D16" s="26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25">
      <c r="A17" s="42">
        <f>[1]Лист1!A311</f>
        <v>0</v>
      </c>
      <c r="B17" s="27">
        <f>[1]Лист1!B311</f>
        <v>0</v>
      </c>
      <c r="C17" s="28">
        <f>[1]Лист1!C311</f>
        <v>0</v>
      </c>
      <c r="D17" s="29" t="str">
        <f>[1]Лист1!D311</f>
        <v>итого</v>
      </c>
      <c r="E17" s="30">
        <f>[1]Лист1!E311</f>
        <v>0</v>
      </c>
      <c r="F17" s="31">
        <f>[1]Лист1!F311</f>
        <v>380</v>
      </c>
      <c r="G17" s="31">
        <f>[1]Лист1!G311</f>
        <v>0.89999999999999991</v>
      </c>
      <c r="H17" s="31">
        <f>[1]Лист1!H311</f>
        <v>0.7</v>
      </c>
      <c r="I17" s="31">
        <f>[1]Лист1!I311</f>
        <v>43.6</v>
      </c>
      <c r="J17" s="31">
        <f>[1]Лист1!J311</f>
        <v>190.6</v>
      </c>
      <c r="K17" s="32">
        <f>[1]Лист1!K311</f>
        <v>0</v>
      </c>
      <c r="L17" s="50">
        <f>L14+L15</f>
        <v>38.200000000000003</v>
      </c>
      <c r="M17" s="2"/>
    </row>
    <row r="18" spans="1:13" ht="27.75" customHeight="1" x14ac:dyDescent="0.25">
      <c r="A18" s="33">
        <f>[1]Лист1!A312</f>
        <v>2</v>
      </c>
      <c r="B18" s="33">
        <f>[1]Лист1!B312</f>
        <v>1</v>
      </c>
      <c r="C18" s="34" t="str">
        <f>[1]Лист1!C312</f>
        <v>Обед</v>
      </c>
      <c r="D18" s="22" t="str">
        <f>[1]Лист1!D312</f>
        <v>закуска</v>
      </c>
      <c r="E18" s="23" t="str">
        <f>[1]Лист1!E312</f>
        <v>огурец соленый</v>
      </c>
      <c r="F18" s="24">
        <f>[1]Лист1!F312</f>
        <v>60</v>
      </c>
      <c r="G18" s="24">
        <f>[1]Лист1!G312</f>
        <v>0.48</v>
      </c>
      <c r="H18" s="24">
        <f>[1]Лист1!H312</f>
        <v>0.06</v>
      </c>
      <c r="I18" s="24">
        <f>[1]Лист1!I312</f>
        <v>1.02</v>
      </c>
      <c r="J18" s="24">
        <f>[1]Лист1!J312</f>
        <v>7.8</v>
      </c>
      <c r="K18" s="25" t="str">
        <f>[1]Лист1!K312</f>
        <v>стр.561</v>
      </c>
      <c r="L18" s="49">
        <v>6.9</v>
      </c>
      <c r="M18" s="2"/>
    </row>
    <row r="19" spans="1:13" ht="36" customHeight="1" x14ac:dyDescent="0.25">
      <c r="A19" s="41">
        <f>[1]Лист1!A313</f>
        <v>0</v>
      </c>
      <c r="B19" s="20">
        <f>[1]Лист1!B313</f>
        <v>0</v>
      </c>
      <c r="C19" s="21">
        <f>[1]Лист1!C313</f>
        <v>0</v>
      </c>
      <c r="D19" s="22" t="str">
        <f>[1]Лист1!D313</f>
        <v>1 блюдо</v>
      </c>
      <c r="E19" s="23" t="str">
        <f>[1]Лист1!E313</f>
        <v>борщ на мясном бульоне со сметаной</v>
      </c>
      <c r="F19" s="24">
        <f>[1]Лист1!F313</f>
        <v>280</v>
      </c>
      <c r="G19" s="24">
        <f>[1]Лист1!G313</f>
        <v>7.66</v>
      </c>
      <c r="H19" s="24">
        <f>[1]Лист1!H313</f>
        <v>6.11</v>
      </c>
      <c r="I19" s="24">
        <f>[1]Лист1!I313</f>
        <v>13.5</v>
      </c>
      <c r="J19" s="24">
        <f>[1]Лист1!J313</f>
        <v>140.80000000000001</v>
      </c>
      <c r="K19" s="36" t="str">
        <f>[1]Лист1!K313</f>
        <v>110/357</v>
      </c>
      <c r="L19" s="49">
        <v>27.92</v>
      </c>
      <c r="M19" s="2"/>
    </row>
    <row r="20" spans="1:13" ht="25.5" customHeight="1" x14ac:dyDescent="0.25">
      <c r="A20" s="41">
        <f>[1]Лист1!A314</f>
        <v>0</v>
      </c>
      <c r="B20" s="20">
        <f>[1]Лист1!B314</f>
        <v>0</v>
      </c>
      <c r="C20" s="21">
        <f>[1]Лист1!C314</f>
        <v>0</v>
      </c>
      <c r="D20" s="22" t="str">
        <f>[1]Лист1!D314</f>
        <v>2 блюдо</v>
      </c>
      <c r="E20" s="23" t="s">
        <v>25</v>
      </c>
      <c r="F20" s="24">
        <v>125</v>
      </c>
      <c r="G20" s="24">
        <v>18.399999999999999</v>
      </c>
      <c r="H20" s="24">
        <v>12.2</v>
      </c>
      <c r="I20" s="24">
        <v>8.4</v>
      </c>
      <c r="J20" s="24">
        <v>221</v>
      </c>
      <c r="K20" s="25">
        <f>[1]Лист1!K314</f>
        <v>431</v>
      </c>
      <c r="L20" s="24">
        <v>56.67</v>
      </c>
      <c r="M20" s="2"/>
    </row>
    <row r="21" spans="1:13" ht="28.5" customHeight="1" x14ac:dyDescent="0.25">
      <c r="A21" s="41">
        <f>[1]Лист1!A315</f>
        <v>0</v>
      </c>
      <c r="B21" s="20">
        <f>[1]Лист1!B315</f>
        <v>0</v>
      </c>
      <c r="C21" s="21">
        <f>[1]Лист1!C315</f>
        <v>0</v>
      </c>
      <c r="D21" s="22" t="str">
        <f>[1]Лист1!D315</f>
        <v>гарнир</v>
      </c>
      <c r="E21" s="23" t="s">
        <v>26</v>
      </c>
      <c r="F21" s="24">
        <v>150</v>
      </c>
      <c r="G21" s="24">
        <v>5.0599999999999996</v>
      </c>
      <c r="H21" s="24">
        <v>7.47</v>
      </c>
      <c r="I21" s="24">
        <v>28.22</v>
      </c>
      <c r="J21" s="24">
        <v>201.6</v>
      </c>
      <c r="K21" s="25">
        <f>[1]Лист1!K315</f>
        <v>0</v>
      </c>
      <c r="L21" s="24">
        <v>7.56</v>
      </c>
      <c r="M21" s="2"/>
    </row>
    <row r="22" spans="1:13" ht="30" customHeight="1" x14ac:dyDescent="0.25">
      <c r="A22" s="41">
        <f>[1]Лист1!A316</f>
        <v>0</v>
      </c>
      <c r="B22" s="20">
        <f>[1]Лист1!B316</f>
        <v>0</v>
      </c>
      <c r="C22" s="21">
        <f>[1]Лист1!C316</f>
        <v>0</v>
      </c>
      <c r="D22" s="22" t="str">
        <f>[1]Лист1!D316</f>
        <v>напиток</v>
      </c>
      <c r="E22" s="23" t="str">
        <f>[1]Лист1!E316</f>
        <v>компот из сухофруктов</v>
      </c>
      <c r="F22" s="24">
        <f>[1]Лист1!F316</f>
        <v>200</v>
      </c>
      <c r="G22" s="24">
        <f>[1]Лист1!G316</f>
        <v>0.56000000000000005</v>
      </c>
      <c r="H22" s="24">
        <f>[1]Лист1!H316</f>
        <v>0.05</v>
      </c>
      <c r="I22" s="24">
        <f>[1]Лист1!I316</f>
        <v>27.89</v>
      </c>
      <c r="J22" s="24">
        <f>[1]Лист1!J316</f>
        <v>113.79</v>
      </c>
      <c r="K22" s="25">
        <f>[1]Лист1!K316</f>
        <v>588</v>
      </c>
      <c r="L22" s="49">
        <v>5.2</v>
      </c>
      <c r="M22" s="2"/>
    </row>
    <row r="23" spans="1:13" ht="24" customHeight="1" x14ac:dyDescent="0.25">
      <c r="A23" s="41">
        <f>[1]Лист1!A317</f>
        <v>0</v>
      </c>
      <c r="B23" s="20">
        <f>[1]Лист1!B317</f>
        <v>0</v>
      </c>
      <c r="C23" s="21">
        <f>[1]Лист1!C317</f>
        <v>0</v>
      </c>
      <c r="D23" s="22" t="str">
        <f>[1]Лист1!D317</f>
        <v>хлеб бел.</v>
      </c>
      <c r="E23" s="23" t="str">
        <f>[1]Лист1!E317</f>
        <v>хлеб пшеничный</v>
      </c>
      <c r="F23" s="24">
        <f>[1]Лист1!F317</f>
        <v>50</v>
      </c>
      <c r="G23" s="24">
        <f>[1]Лист1!G317</f>
        <v>4.45</v>
      </c>
      <c r="H23" s="24">
        <f>[1]Лист1!H317</f>
        <v>1.6</v>
      </c>
      <c r="I23" s="24">
        <f>[1]Лист1!I317</f>
        <v>23.3</v>
      </c>
      <c r="J23" s="24">
        <f>[1]Лист1!J317</f>
        <v>133</v>
      </c>
      <c r="K23" s="25" t="str">
        <f>[1]Лист1!K317</f>
        <v>стр. 134</v>
      </c>
      <c r="L23" s="24">
        <v>3.01</v>
      </c>
      <c r="M23" s="2"/>
    </row>
    <row r="24" spans="1:13" ht="27.75" customHeight="1" x14ac:dyDescent="0.25">
      <c r="A24" s="41">
        <f>[1]Лист1!A318</f>
        <v>0</v>
      </c>
      <c r="B24" s="20">
        <f>[1]Лист1!B318</f>
        <v>0</v>
      </c>
      <c r="C24" s="21">
        <f>[1]Лист1!C318</f>
        <v>0</v>
      </c>
      <c r="D24" s="22" t="str">
        <f>[1]Лист1!D318</f>
        <v>хлеб черн.</v>
      </c>
      <c r="E24" s="23" t="str">
        <f>[1]Лист1!E318</f>
        <v>хлеб бородинский</v>
      </c>
      <c r="F24" s="24">
        <f>[1]Лист1!F318</f>
        <v>40</v>
      </c>
      <c r="G24" s="24">
        <f>[1]Лист1!G318</f>
        <v>3.4</v>
      </c>
      <c r="H24" s="24">
        <f>[1]Лист1!H318</f>
        <v>1.26</v>
      </c>
      <c r="I24" s="24">
        <f>[1]Лист1!I318</f>
        <v>17</v>
      </c>
      <c r="J24" s="24">
        <f>[1]Лист1!J318</f>
        <v>103.6</v>
      </c>
      <c r="K24" s="25" t="str">
        <f>[1]Лист1!K318</f>
        <v>стр. 142</v>
      </c>
      <c r="L24" s="24">
        <v>2.3199999999999998</v>
      </c>
      <c r="M24" s="2"/>
    </row>
    <row r="25" spans="1:13" x14ac:dyDescent="0.25">
      <c r="A25" s="41">
        <f>[1]Лист1!A319</f>
        <v>0</v>
      </c>
      <c r="B25" s="20">
        <f>[1]Лист1!B319</f>
        <v>0</v>
      </c>
      <c r="C25" s="21">
        <f>[1]Лист1!C319</f>
        <v>0</v>
      </c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25">
      <c r="A26" s="41">
        <f>[1]Лист1!A320</f>
        <v>0</v>
      </c>
      <c r="B26" s="20">
        <f>[1]Лист1!B320</f>
        <v>0</v>
      </c>
      <c r="C26" s="21">
        <f>[1]Лист1!C320</f>
        <v>0</v>
      </c>
      <c r="D26" s="26"/>
      <c r="E26" s="23"/>
      <c r="F26" s="24"/>
      <c r="G26" s="24"/>
      <c r="H26" s="24"/>
      <c r="I26" s="24"/>
      <c r="J26" s="24"/>
      <c r="K26" s="25"/>
      <c r="L26" s="24"/>
      <c r="M26" s="2"/>
    </row>
    <row r="27" spans="1:13" x14ac:dyDescent="0.25">
      <c r="A27" s="42">
        <f>[1]Лист1!A321</f>
        <v>0</v>
      </c>
      <c r="B27" s="27">
        <f>[1]Лист1!B321</f>
        <v>0</v>
      </c>
      <c r="C27" s="28">
        <f>[1]Лист1!C321</f>
        <v>0</v>
      </c>
      <c r="D27" s="29" t="str">
        <f>[1]Лист1!D321</f>
        <v>итого</v>
      </c>
      <c r="E27" s="30">
        <f>[1]Лист1!E321</f>
        <v>0</v>
      </c>
      <c r="F27" s="31">
        <f>[1]Лист1!F321</f>
        <v>900</v>
      </c>
      <c r="G27" s="31">
        <f>[1]Лист1!G321</f>
        <v>39.449999999999996</v>
      </c>
      <c r="H27" s="31">
        <f>[1]Лист1!H321</f>
        <v>27.78</v>
      </c>
      <c r="I27" s="31">
        <f>[1]Лист1!I321</f>
        <v>104.41</v>
      </c>
      <c r="J27" s="31">
        <f>[1]Лист1!J321</f>
        <v>790.29000000000008</v>
      </c>
      <c r="K27" s="32">
        <f>[1]Лист1!K321</f>
        <v>0</v>
      </c>
      <c r="L27" s="50">
        <f>L18+L19+L20+L21+L22+L23+L24</f>
        <v>109.58000000000001</v>
      </c>
      <c r="M27" s="2"/>
    </row>
    <row r="28" spans="1:13" ht="25.5" customHeight="1" x14ac:dyDescent="0.25">
      <c r="A28" s="33">
        <f>[1]Лист1!A322</f>
        <v>2</v>
      </c>
      <c r="B28" s="33">
        <f>[1]Лист1!B322</f>
        <v>1</v>
      </c>
      <c r="C28" s="34" t="str">
        <f>[1]Лист1!C322</f>
        <v>Полдник</v>
      </c>
      <c r="D28" s="35" t="str">
        <f>[1]Лист1!D322</f>
        <v>булочное</v>
      </c>
      <c r="E28" s="23" t="str">
        <f>[1]Лист1!E322</f>
        <v>пирожок печеный с картофелем</v>
      </c>
      <c r="F28" s="24">
        <f>[1]Лист1!F322</f>
        <v>100</v>
      </c>
      <c r="G28" s="24">
        <f>[1]Лист1!G322</f>
        <v>4.2</v>
      </c>
      <c r="H28" s="24">
        <f>[1]Лист1!H322</f>
        <v>12.9</v>
      </c>
      <c r="I28" s="24">
        <f>[1]Лист1!I322</f>
        <v>256</v>
      </c>
      <c r="J28" s="24">
        <f>[1]Лист1!J322</f>
        <v>235</v>
      </c>
      <c r="K28" s="25">
        <f>[1]Лист1!K322</f>
        <v>687</v>
      </c>
      <c r="L28" s="24">
        <v>8.3800000000000008</v>
      </c>
      <c r="M28" s="2"/>
    </row>
    <row r="29" spans="1:13" ht="26.25" customHeight="1" x14ac:dyDescent="0.25">
      <c r="A29" s="41">
        <f>[1]Лист1!A323</f>
        <v>0</v>
      </c>
      <c r="B29" s="20">
        <f>[1]Лист1!B323</f>
        <v>0</v>
      </c>
      <c r="C29" s="21">
        <f>[1]Лист1!C323</f>
        <v>0</v>
      </c>
      <c r="D29" s="35" t="str">
        <f>[1]Лист1!D323</f>
        <v>напиток</v>
      </c>
      <c r="E29" s="23" t="str">
        <f>[1]Лист1!E323</f>
        <v>молоко кипячёное</v>
      </c>
      <c r="F29" s="24">
        <f>[1]Лист1!F323</f>
        <v>200</v>
      </c>
      <c r="G29" s="24">
        <f>[1]Лист1!G323</f>
        <v>5.8</v>
      </c>
      <c r="H29" s="24">
        <f>[1]Лист1!H323</f>
        <v>5</v>
      </c>
      <c r="I29" s="24">
        <f>[1]Лист1!I323</f>
        <v>9.6</v>
      </c>
      <c r="J29" s="24">
        <f>[1]Лист1!J323</f>
        <v>108</v>
      </c>
      <c r="K29" s="25">
        <f>[1]Лист1!K323</f>
        <v>644</v>
      </c>
      <c r="L29" s="24">
        <v>12.66</v>
      </c>
      <c r="M29" s="2"/>
    </row>
    <row r="30" spans="1:13" x14ac:dyDescent="0.25">
      <c r="A30" s="41">
        <f>[1]Лист1!A324</f>
        <v>0</v>
      </c>
      <c r="B30" s="20">
        <f>[1]Лист1!B324</f>
        <v>0</v>
      </c>
      <c r="C30" s="21">
        <f>[1]Лист1!C324</f>
        <v>0</v>
      </c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25">
      <c r="A31" s="41">
        <f>[1]Лист1!A325</f>
        <v>0</v>
      </c>
      <c r="B31" s="20">
        <f>[1]Лист1!B325</f>
        <v>0</v>
      </c>
      <c r="C31" s="21">
        <f>[1]Лист1!C325</f>
        <v>0</v>
      </c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25">
      <c r="A32" s="42">
        <f>[1]Лист1!A326</f>
        <v>0</v>
      </c>
      <c r="B32" s="27">
        <f>[1]Лист1!B326</f>
        <v>0</v>
      </c>
      <c r="C32" s="28">
        <f>[1]Лист1!C326</f>
        <v>0</v>
      </c>
      <c r="D32" s="29" t="str">
        <f>[1]Лист1!D326</f>
        <v>итого</v>
      </c>
      <c r="E32" s="30">
        <f>[1]Лист1!E326</f>
        <v>0</v>
      </c>
      <c r="F32" s="31">
        <f>[1]Лист1!F326</f>
        <v>300</v>
      </c>
      <c r="G32" s="31">
        <f>[1]Лист1!G326</f>
        <v>10</v>
      </c>
      <c r="H32" s="31">
        <f>[1]Лист1!H326</f>
        <v>17.899999999999999</v>
      </c>
      <c r="I32" s="31">
        <f>[1]Лист1!I326</f>
        <v>265.60000000000002</v>
      </c>
      <c r="J32" s="31">
        <f>[1]Лист1!J326</f>
        <v>343</v>
      </c>
      <c r="K32" s="32">
        <f>[1]Лист1!K326</f>
        <v>0</v>
      </c>
      <c r="L32" s="31">
        <f>L28+L29</f>
        <v>21.04</v>
      </c>
      <c r="M32" s="2"/>
    </row>
    <row r="33" spans="1:13" ht="35.25" customHeight="1" x14ac:dyDescent="0.25">
      <c r="A33" s="33">
        <f>[1]Лист1!A327</f>
        <v>2</v>
      </c>
      <c r="B33" s="33">
        <f>[1]Лист1!B327</f>
        <v>1</v>
      </c>
      <c r="C33" s="34" t="str">
        <f>[1]Лист1!C327</f>
        <v>Ужин</v>
      </c>
      <c r="D33" s="22" t="str">
        <f>[1]Лист1!D327</f>
        <v>гор.блюдо</v>
      </c>
      <c r="E33" s="23" t="s">
        <v>27</v>
      </c>
      <c r="F33" s="24">
        <f>[1]Лист1!F327</f>
        <v>100</v>
      </c>
      <c r="G33" s="24">
        <f>[1]Лист1!G327</f>
        <v>15.5</v>
      </c>
      <c r="H33" s="24">
        <f>[1]Лист1!H327</f>
        <v>17.75</v>
      </c>
      <c r="I33" s="24">
        <f>[1]Лист1!I327</f>
        <v>2.5</v>
      </c>
      <c r="J33" s="24">
        <f>[1]Лист1!J327</f>
        <v>215</v>
      </c>
      <c r="K33" s="25">
        <f>[1]Лист1!K327</f>
        <v>310</v>
      </c>
      <c r="L33" s="24">
        <v>31.07</v>
      </c>
      <c r="M33" s="2"/>
    </row>
    <row r="34" spans="1:13" ht="36" customHeight="1" x14ac:dyDescent="0.25">
      <c r="A34" s="41">
        <f>[1]Лист1!A328</f>
        <v>0</v>
      </c>
      <c r="B34" s="20">
        <f>[1]Лист1!B328</f>
        <v>0</v>
      </c>
      <c r="C34" s="21">
        <f>[1]Лист1!C328</f>
        <v>0</v>
      </c>
      <c r="D34" s="22" t="str">
        <f>[1]Лист1!D328</f>
        <v>гарнир</v>
      </c>
      <c r="E34" s="23" t="str">
        <f>[1]Лист1!E328</f>
        <v>картофель отварной с луком</v>
      </c>
      <c r="F34" s="24">
        <f>[1]Лист1!F328</f>
        <v>150</v>
      </c>
      <c r="G34" s="24">
        <f>[1]Лист1!G328</f>
        <v>3</v>
      </c>
      <c r="H34" s="24">
        <f>[1]Лист1!H328</f>
        <v>0.6</v>
      </c>
      <c r="I34" s="24">
        <f>[1]Лист1!I328</f>
        <v>23.7</v>
      </c>
      <c r="J34" s="24">
        <f>[1]Лист1!J328</f>
        <v>112.5</v>
      </c>
      <c r="K34" s="25">
        <f>[1]Лист1!K328</f>
        <v>470</v>
      </c>
      <c r="L34" s="24">
        <v>17.98</v>
      </c>
      <c r="M34" s="2"/>
    </row>
    <row r="35" spans="1:13" ht="32.25" customHeight="1" x14ac:dyDescent="0.25">
      <c r="A35" s="41">
        <f>[1]Лист1!A329</f>
        <v>0</v>
      </c>
      <c r="B35" s="20">
        <f>[1]Лист1!B329</f>
        <v>0</v>
      </c>
      <c r="C35" s="21">
        <f>[1]Лист1!C329</f>
        <v>0</v>
      </c>
      <c r="D35" s="22" t="str">
        <f>[1]Лист1!D329</f>
        <v>закуска</v>
      </c>
      <c r="E35" s="23" t="str">
        <f>[1]Лист1!E329</f>
        <v>свекла отварная</v>
      </c>
      <c r="F35" s="24">
        <f>[1]Лист1!F329</f>
        <v>60</v>
      </c>
      <c r="G35" s="24">
        <f>[1]Лист1!G329</f>
        <v>1.08</v>
      </c>
      <c r="H35" s="24">
        <f>[1]Лист1!H329</f>
        <v>0.06</v>
      </c>
      <c r="I35" s="24">
        <f>[1]Лист1!I329</f>
        <v>5.88</v>
      </c>
      <c r="J35" s="24">
        <f>[1]Лист1!J329</f>
        <v>28.8</v>
      </c>
      <c r="K35" s="25">
        <f>[1]Лист1!K329</f>
        <v>561</v>
      </c>
      <c r="L35" s="49">
        <v>4.4000000000000004</v>
      </c>
      <c r="M35" s="2"/>
    </row>
    <row r="36" spans="1:13" ht="35.25" customHeight="1" x14ac:dyDescent="0.25">
      <c r="A36" s="41">
        <f>[1]Лист1!A330</f>
        <v>0</v>
      </c>
      <c r="B36" s="20">
        <f>[1]Лист1!B330</f>
        <v>0</v>
      </c>
      <c r="C36" s="21">
        <f>[1]Лист1!C330</f>
        <v>0</v>
      </c>
      <c r="D36" s="22" t="str">
        <f>[1]Лист1!D330</f>
        <v>хлеб</v>
      </c>
      <c r="E36" s="23" t="str">
        <f>[1]Лист1!E330</f>
        <v>хлеб пшеничный с маслом</v>
      </c>
      <c r="F36" s="24">
        <f>[1]Лист1!F330</f>
        <v>60</v>
      </c>
      <c r="G36" s="24">
        <f>[1]Лист1!G330</f>
        <v>4.53</v>
      </c>
      <c r="H36" s="24">
        <f>[1]Лист1!H330</f>
        <v>8.85</v>
      </c>
      <c r="I36" s="24">
        <f>[1]Лист1!I330</f>
        <v>23.43</v>
      </c>
      <c r="J36" s="24">
        <f>[1]Лист1!J330</f>
        <v>199.1</v>
      </c>
      <c r="K36" s="25" t="str">
        <f>[1]Лист1!K330</f>
        <v>134/122</v>
      </c>
      <c r="L36" s="24">
        <v>9.2100000000000009</v>
      </c>
      <c r="M36" s="2"/>
    </row>
    <row r="37" spans="1:13" ht="37.5" customHeight="1" x14ac:dyDescent="0.25">
      <c r="A37" s="41">
        <f>[1]Лист1!A331</f>
        <v>0</v>
      </c>
      <c r="B37" s="20">
        <f>[1]Лист1!B331</f>
        <v>0</v>
      </c>
      <c r="C37" s="21">
        <f>[1]Лист1!C331</f>
        <v>0</v>
      </c>
      <c r="D37" s="22" t="str">
        <f>[1]Лист1!D331</f>
        <v>хлеб черн.</v>
      </c>
      <c r="E37" s="23" t="str">
        <f>[1]Лист1!E331</f>
        <v>хлеб бородинский</v>
      </c>
      <c r="F37" s="24">
        <f>[1]Лист1!F331</f>
        <v>40</v>
      </c>
      <c r="G37" s="24">
        <f>[1]Лист1!G331</f>
        <v>3.4</v>
      </c>
      <c r="H37" s="24">
        <f>[1]Лист1!H331</f>
        <v>1.26</v>
      </c>
      <c r="I37" s="24">
        <f>[1]Лист1!I331</f>
        <v>17</v>
      </c>
      <c r="J37" s="24">
        <f>[1]Лист1!J331</f>
        <v>103.6</v>
      </c>
      <c r="K37" s="25" t="str">
        <f>[1]Лист1!K331</f>
        <v>стр. 142</v>
      </c>
      <c r="L37" s="24">
        <v>2.3199999999999998</v>
      </c>
      <c r="M37" s="2"/>
    </row>
    <row r="38" spans="1:13" ht="28.5" customHeight="1" x14ac:dyDescent="0.25">
      <c r="A38" s="41">
        <f>[1]Лист1!A332</f>
        <v>0</v>
      </c>
      <c r="B38" s="20">
        <f>[1]Лист1!B332</f>
        <v>0</v>
      </c>
      <c r="C38" s="21">
        <f>[1]Лист1!C332</f>
        <v>0</v>
      </c>
      <c r="D38" s="26" t="str">
        <f>[1]Лист1!D332</f>
        <v>напиток</v>
      </c>
      <c r="E38" s="23" t="str">
        <f>[1]Лист1!E332</f>
        <v>чай с лимоном</v>
      </c>
      <c r="F38" s="24">
        <f>[1]Лист1!F332</f>
        <v>207</v>
      </c>
      <c r="G38" s="24">
        <f>[1]Лист1!G332</f>
        <v>0.2</v>
      </c>
      <c r="H38" s="24">
        <f>[1]Лист1!H332</f>
        <v>0</v>
      </c>
      <c r="I38" s="24">
        <f>[1]Лист1!I332</f>
        <v>13.6</v>
      </c>
      <c r="J38" s="24">
        <f>[1]Лист1!J332</f>
        <v>56</v>
      </c>
      <c r="K38" s="25">
        <f>[1]Лист1!K332</f>
        <v>629</v>
      </c>
      <c r="L38" s="24">
        <v>3.49</v>
      </c>
      <c r="M38" s="2"/>
    </row>
    <row r="39" spans="1:13" ht="15.75" customHeight="1" x14ac:dyDescent="0.25">
      <c r="A39" s="42">
        <f>[1]Лист1!A333</f>
        <v>0</v>
      </c>
      <c r="B39" s="27">
        <f>[1]Лист1!B333</f>
        <v>0</v>
      </c>
      <c r="C39" s="28">
        <f>[1]Лист1!C333</f>
        <v>0</v>
      </c>
      <c r="D39" s="29" t="str">
        <f>[1]Лист1!D333</f>
        <v>итого</v>
      </c>
      <c r="E39" s="30">
        <f>[1]Лист1!E333</f>
        <v>0</v>
      </c>
      <c r="F39" s="31">
        <f>[1]Лист1!F333</f>
        <v>617</v>
      </c>
      <c r="G39" s="31">
        <f>[1]Лист1!G333</f>
        <v>27.709999999999997</v>
      </c>
      <c r="H39" s="31">
        <f>[1]Лист1!H333</f>
        <v>28.52</v>
      </c>
      <c r="I39" s="31">
        <f>[1]Лист1!I333</f>
        <v>86.109999999999985</v>
      </c>
      <c r="J39" s="31">
        <f>[1]Лист1!J333</f>
        <v>715</v>
      </c>
      <c r="K39" s="32">
        <f>[1]Лист1!K333</f>
        <v>0</v>
      </c>
      <c r="L39" s="50">
        <f>L33+L34+L35+L36+L37+L38</f>
        <v>68.469999999999985</v>
      </c>
      <c r="M39" s="2"/>
    </row>
    <row r="40" spans="1:13" ht="27" customHeight="1" x14ac:dyDescent="0.25">
      <c r="A40" s="33">
        <f>[1]Лист1!A334</f>
        <v>2</v>
      </c>
      <c r="B40" s="33">
        <f>[1]Лист1!B334</f>
        <v>1</v>
      </c>
      <c r="C40" s="34" t="str">
        <f>[1]Лист1!C334</f>
        <v>Ужин 2</v>
      </c>
      <c r="D40" s="35" t="str">
        <f>[1]Лист1!D334</f>
        <v>кисломол.</v>
      </c>
      <c r="E40" s="23" t="str">
        <f>[1]Лист1!E334</f>
        <v>кефир</v>
      </c>
      <c r="F40" s="24">
        <f>[1]Лист1!F334</f>
        <v>150</v>
      </c>
      <c r="G40" s="24">
        <f>[1]Лист1!G334</f>
        <v>4.57</v>
      </c>
      <c r="H40" s="24">
        <f>[1]Лист1!H334</f>
        <v>3.73</v>
      </c>
      <c r="I40" s="24">
        <f>[1]Лист1!I334</f>
        <v>5.97</v>
      </c>
      <c r="J40" s="24">
        <f>[1]Лист1!J334</f>
        <v>79.180000000000007</v>
      </c>
      <c r="K40" s="25">
        <f>[1]Лист1!K334</f>
        <v>645</v>
      </c>
      <c r="L40" s="24">
        <v>11.41</v>
      </c>
      <c r="M40" s="2"/>
    </row>
    <row r="41" spans="1:13" x14ac:dyDescent="0.25">
      <c r="A41" s="41">
        <f>[1]Лист1!A335</f>
        <v>0</v>
      </c>
      <c r="B41" s="20">
        <f>[1]Лист1!B335</f>
        <v>0</v>
      </c>
      <c r="C41" s="21">
        <f>[1]Лист1!C335</f>
        <v>0</v>
      </c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25">
      <c r="A42" s="41">
        <f>[1]Лист1!A336</f>
        <v>0</v>
      </c>
      <c r="B42" s="20">
        <f>[1]Лист1!B336</f>
        <v>0</v>
      </c>
      <c r="C42" s="21">
        <f>[1]Лист1!C336</f>
        <v>0</v>
      </c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25">
      <c r="A43" s="41">
        <f>[1]Лист1!A337</f>
        <v>0</v>
      </c>
      <c r="B43" s="20">
        <f>[1]Лист1!B337</f>
        <v>0</v>
      </c>
      <c r="C43" s="21">
        <f>[1]Лист1!C337</f>
        <v>0</v>
      </c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25">
      <c r="A44" s="41">
        <f>[1]Лист1!A338</f>
        <v>0</v>
      </c>
      <c r="B44" s="20">
        <f>[1]Лист1!B338</f>
        <v>0</v>
      </c>
      <c r="C44" s="21">
        <f>[1]Лист1!C338</f>
        <v>0</v>
      </c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25">
      <c r="A45" s="41">
        <f>[1]Лист1!A339</f>
        <v>0</v>
      </c>
      <c r="B45" s="20">
        <f>[1]Лист1!B339</f>
        <v>0</v>
      </c>
      <c r="C45" s="21">
        <f>[1]Лист1!C339</f>
        <v>0</v>
      </c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25">
      <c r="A46" s="42">
        <f>[1]Лист1!A340</f>
        <v>0</v>
      </c>
      <c r="B46" s="27">
        <f>[1]Лист1!B340</f>
        <v>0</v>
      </c>
      <c r="C46" s="28">
        <f>[1]Лист1!C340</f>
        <v>0</v>
      </c>
      <c r="D46" s="37" t="str">
        <f>[1]Лист1!D340</f>
        <v>итого</v>
      </c>
      <c r="E46" s="30">
        <f>[1]Лист1!E340</f>
        <v>0</v>
      </c>
      <c r="F46" s="31">
        <f>[1]Лист1!F340</f>
        <v>150</v>
      </c>
      <c r="G46" s="31">
        <f>[1]Лист1!G340</f>
        <v>4.57</v>
      </c>
      <c r="H46" s="31">
        <f>[1]Лист1!H340</f>
        <v>3.73</v>
      </c>
      <c r="I46" s="31">
        <f>[1]Лист1!I340</f>
        <v>5.97</v>
      </c>
      <c r="J46" s="31">
        <f>[1]Лист1!J340</f>
        <v>79.180000000000007</v>
      </c>
      <c r="K46" s="32">
        <f>[1]Лист1!K340</f>
        <v>0</v>
      </c>
      <c r="L46" s="31">
        <f>L40</f>
        <v>11.41</v>
      </c>
      <c r="M46" s="2"/>
    </row>
    <row r="47" spans="1:13" ht="15" customHeight="1" thickBot="1" x14ac:dyDescent="0.3">
      <c r="A47" s="43">
        <f>[1]Лист1!A341</f>
        <v>2</v>
      </c>
      <c r="B47" s="43">
        <f>[1]Лист1!B341</f>
        <v>1</v>
      </c>
      <c r="C47" s="47" t="str">
        <f>[1]Лист1!C341</f>
        <v>Итого за день:</v>
      </c>
      <c r="D47" s="48"/>
      <c r="E47" s="38">
        <f>[1]Лист1!E341</f>
        <v>0</v>
      </c>
      <c r="F47" s="39">
        <f>[1]Лист1!F341</f>
        <v>2817</v>
      </c>
      <c r="G47" s="39">
        <f>[1]Лист1!G341</f>
        <v>99.6</v>
      </c>
      <c r="H47" s="39">
        <f>[1]Лист1!H341</f>
        <v>95.53</v>
      </c>
      <c r="I47" s="39">
        <f>[1]Лист1!I341</f>
        <v>572.04000000000008</v>
      </c>
      <c r="J47" s="39">
        <f>[1]Лист1!J341</f>
        <v>2606.5700000000002</v>
      </c>
      <c r="K47" s="40">
        <f>[1]Лист1!K341</f>
        <v>0</v>
      </c>
      <c r="L47" s="51">
        <f>L46+L39+L32+L27+L17+L13</f>
        <v>290.73</v>
      </c>
      <c r="M47" s="2"/>
    </row>
  </sheetData>
  <mergeCells count="4">
    <mergeCell ref="C1:E1"/>
    <mergeCell ref="H1:K1"/>
    <mergeCell ref="H2:K2"/>
    <mergeCell ref="C47:D47"/>
  </mergeCells>
  <pageMargins left="0.25" right="0.25" top="0.75" bottom="0.75" header="0.3" footer="0.3"/>
  <pageSetup paperSize="9" scale="66" orientation="portrait" horizontalDpi="300" verticalDpi="300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2024-02-02T12:43:44Z</dcterms:modified>
</cp:coreProperties>
</file>