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47" i="1" l="1"/>
  <c r="L27" i="1"/>
  <c r="L32" i="1"/>
  <c r="L39" i="1"/>
  <c r="L46" i="1"/>
  <c r="L17" i="1"/>
  <c r="L13" i="1"/>
  <c r="A6" i="1" l="1"/>
  <c r="B6" i="1"/>
  <c r="C6" i="1"/>
  <c r="D6" i="1"/>
  <c r="E6" i="1"/>
  <c r="F6" i="1"/>
  <c r="G6" i="1"/>
  <c r="H6" i="1"/>
  <c r="I6" i="1"/>
  <c r="J6" i="1"/>
  <c r="K6" i="1"/>
  <c r="A7" i="1"/>
  <c r="B7" i="1"/>
  <c r="C7" i="1"/>
  <c r="D7" i="1"/>
  <c r="E7" i="1"/>
  <c r="F7" i="1"/>
  <c r="G7" i="1"/>
  <c r="H7" i="1"/>
  <c r="I7" i="1"/>
  <c r="J7" i="1"/>
  <c r="K7" i="1"/>
  <c r="A8" i="1"/>
  <c r="B8" i="1"/>
  <c r="C8" i="1"/>
  <c r="D8" i="1"/>
  <c r="E8" i="1"/>
  <c r="F8" i="1"/>
  <c r="G8" i="1"/>
  <c r="H8" i="1"/>
  <c r="I8" i="1"/>
  <c r="J8" i="1"/>
  <c r="K8" i="1"/>
  <c r="A9" i="1"/>
  <c r="B9" i="1"/>
  <c r="C9" i="1"/>
  <c r="D9" i="1"/>
  <c r="E9" i="1"/>
  <c r="F9" i="1"/>
  <c r="G9" i="1"/>
  <c r="H9" i="1"/>
  <c r="I9" i="1"/>
  <c r="J9" i="1"/>
  <c r="K9" i="1"/>
  <c r="A10" i="1"/>
  <c r="B10" i="1"/>
  <c r="C10" i="1"/>
  <c r="A11" i="1"/>
  <c r="B11" i="1"/>
  <c r="C11" i="1"/>
  <c r="A12" i="1"/>
  <c r="B12" i="1"/>
  <c r="C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A15" i="1"/>
  <c r="B15" i="1"/>
  <c r="C15" i="1"/>
  <c r="A16" i="1"/>
  <c r="B16" i="1"/>
  <c r="C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E21" i="1"/>
  <c r="F21" i="1"/>
  <c r="G21" i="1"/>
  <c r="H21" i="1"/>
  <c r="I21" i="1"/>
  <c r="J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A26" i="1"/>
  <c r="B26" i="1"/>
  <c r="C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A31" i="1"/>
  <c r="B31" i="1"/>
  <c r="C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  <c r="A88" i="1" l="1"/>
  <c r="A89" i="1"/>
</calcChain>
</file>

<file path=xl/sharedStrings.xml><?xml version="1.0" encoding="utf-8"?>
<sst xmlns="http://schemas.openxmlformats.org/spreadsheetml/2006/main" count="25" uniqueCount="25">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</sst>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 applyProtection="1">
      <alignment horizontal="center" vertical="top" wrapText="1"/>
      <protection locked="0"/>
    </xf>
    <xf numFmtId="43" fontId="1" fillId="2" borderId="1" xfId="1" applyFont="1" applyFill="1" applyBorder="1" applyAlignment="1" applyProtection="1">
      <alignment vertical="top" wrapText="1"/>
      <protection locked="0"/>
    </xf>
    <xf numFmtId="43" fontId="1" fillId="0" borderId="1" xfId="0" applyNumberFormat="1" applyFont="1" applyBorder="1" applyAlignment="1">
      <alignment horizontal="center" vertical="top" wrapText="1"/>
    </xf>
    <xf numFmtId="43" fontId="1" fillId="0" borderId="1" xfId="1" applyFont="1" applyBorder="1" applyAlignment="1">
      <alignment horizontal="center" vertical="top" wrapText="1"/>
    </xf>
    <xf numFmtId="43" fontId="1" fillId="4" borderId="1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0">
          <cell r="A90">
            <v>1</v>
          </cell>
          <cell r="B90">
            <v>3</v>
          </cell>
          <cell r="C90" t="str">
            <v>Завтрак</v>
          </cell>
          <cell r="D90" t="str">
            <v>гор.блюдо</v>
          </cell>
          <cell r="E90" t="str">
            <v>суп молочный манный</v>
          </cell>
          <cell r="F90">
            <v>200</v>
          </cell>
          <cell r="G90">
            <v>3.6</v>
          </cell>
          <cell r="H90">
            <v>3.76</v>
          </cell>
          <cell r="I90">
            <v>14.56</v>
          </cell>
          <cell r="J90">
            <v>108</v>
          </cell>
          <cell r="K90">
            <v>162</v>
          </cell>
        </row>
        <row r="91">
          <cell r="D91" t="str">
            <v xml:space="preserve">гор.напиток </v>
          </cell>
          <cell r="E91" t="str">
            <v>чай с лимоном</v>
          </cell>
          <cell r="F91">
            <v>207</v>
          </cell>
          <cell r="G91">
            <v>0.2</v>
          </cell>
          <cell r="I91">
            <v>13.6</v>
          </cell>
          <cell r="J91">
            <v>56</v>
          </cell>
          <cell r="K91">
            <v>629</v>
          </cell>
        </row>
        <row r="92">
          <cell r="D92" t="str">
            <v>закуска</v>
          </cell>
          <cell r="E92" t="str">
            <v>яйцо варёное</v>
          </cell>
          <cell r="F92" t="str">
            <v>1 штука</v>
          </cell>
          <cell r="G92">
            <v>5.0999999999999996</v>
          </cell>
          <cell r="H92">
            <v>4.5999999999999996</v>
          </cell>
          <cell r="I92">
            <v>0.3</v>
          </cell>
          <cell r="J92">
            <v>63</v>
          </cell>
          <cell r="K92" t="str">
            <v>стр. 58</v>
          </cell>
        </row>
        <row r="93">
          <cell r="D93" t="str">
            <v>хлеб</v>
          </cell>
          <cell r="E93" t="str">
            <v>рожок студенческий с маслом и сыром</v>
          </cell>
          <cell r="F93">
            <v>70</v>
          </cell>
          <cell r="G93">
            <v>7.15</v>
          </cell>
          <cell r="H93">
            <v>8.23</v>
          </cell>
          <cell r="I93">
            <v>24.95</v>
          </cell>
          <cell r="J93">
            <v>204.1</v>
          </cell>
          <cell r="K93" t="str">
            <v>стр. 134 стр. 122 стр. 50</v>
          </cell>
        </row>
        <row r="97">
          <cell r="D97" t="str">
            <v>итого</v>
          </cell>
          <cell r="F97">
            <v>477</v>
          </cell>
          <cell r="G97">
            <v>16.05</v>
          </cell>
          <cell r="H97">
            <v>16.59</v>
          </cell>
          <cell r="I97">
            <v>53.41</v>
          </cell>
          <cell r="J97">
            <v>431.1</v>
          </cell>
        </row>
        <row r="98">
          <cell r="A98">
            <v>1</v>
          </cell>
          <cell r="B98">
            <v>3</v>
          </cell>
          <cell r="C98" t="str">
            <v>Завтрак 2</v>
          </cell>
          <cell r="D98" t="str">
            <v>фрукты</v>
          </cell>
          <cell r="E98" t="str">
            <v>яблоко</v>
          </cell>
          <cell r="F98">
            <v>180</v>
          </cell>
          <cell r="G98">
            <v>0.7</v>
          </cell>
          <cell r="H98">
            <v>0.7</v>
          </cell>
          <cell r="I98">
            <v>17.600000000000001</v>
          </cell>
          <cell r="J98">
            <v>84.6</v>
          </cell>
          <cell r="K98" t="str">
            <v>стр.184</v>
          </cell>
        </row>
        <row r="101">
          <cell r="D101" t="str">
            <v>итого</v>
          </cell>
          <cell r="F101">
            <v>180</v>
          </cell>
          <cell r="G101">
            <v>0.7</v>
          </cell>
          <cell r="H101">
            <v>0.7</v>
          </cell>
          <cell r="I101">
            <v>17.600000000000001</v>
          </cell>
          <cell r="J101">
            <v>84.6</v>
          </cell>
        </row>
        <row r="102">
          <cell r="A102">
            <v>1</v>
          </cell>
          <cell r="B102">
            <v>3</v>
          </cell>
          <cell r="C102" t="str">
            <v>Обед</v>
          </cell>
          <cell r="D102" t="str">
            <v>закуска</v>
          </cell>
          <cell r="E102" t="str">
            <v>икра свекольная</v>
          </cell>
          <cell r="F102">
            <v>60</v>
          </cell>
          <cell r="G102">
            <v>1.38</v>
          </cell>
          <cell r="H102">
            <v>4.08</v>
          </cell>
          <cell r="I102">
            <v>7.02</v>
          </cell>
          <cell r="J102">
            <v>71.400000000000006</v>
          </cell>
          <cell r="K102" t="str">
            <v>стр.562</v>
          </cell>
        </row>
        <row r="103">
          <cell r="D103" t="str">
            <v>1 блюдо</v>
          </cell>
          <cell r="E103" t="str">
            <v>суп-лапша на куринном бульоне</v>
          </cell>
          <cell r="F103">
            <v>275</v>
          </cell>
          <cell r="G103">
            <v>11.02</v>
          </cell>
          <cell r="H103">
            <v>7.3</v>
          </cell>
          <cell r="I103">
            <v>42</v>
          </cell>
          <cell r="J103">
            <v>245</v>
          </cell>
          <cell r="K103" t="str">
            <v>169/439</v>
          </cell>
        </row>
        <row r="104">
          <cell r="D104" t="str">
            <v>2 блюдо</v>
          </cell>
          <cell r="E104" t="str">
            <v>птица отварная</v>
          </cell>
          <cell r="F104">
            <v>90</v>
          </cell>
          <cell r="G104">
            <v>18.989999999999998</v>
          </cell>
          <cell r="H104">
            <v>12.24</v>
          </cell>
          <cell r="J104">
            <v>189.9</v>
          </cell>
          <cell r="K104">
            <v>439</v>
          </cell>
        </row>
        <row r="105">
          <cell r="D105" t="str">
            <v>гарнир</v>
          </cell>
          <cell r="E105" t="str">
            <v>рис припущенный</v>
          </cell>
          <cell r="F105">
            <v>150</v>
          </cell>
          <cell r="G105">
            <v>3.58</v>
          </cell>
          <cell r="H105">
            <v>5.23</v>
          </cell>
          <cell r="I105">
            <v>38.51</v>
          </cell>
          <cell r="J105">
            <v>215</v>
          </cell>
          <cell r="K105">
            <v>466</v>
          </cell>
        </row>
        <row r="106">
          <cell r="D106" t="str">
            <v>напиток</v>
          </cell>
          <cell r="E106" t="str">
            <v>компот из сухофруктов</v>
          </cell>
          <cell r="F106">
            <v>200</v>
          </cell>
          <cell r="G106">
            <v>0.56000000000000005</v>
          </cell>
          <cell r="H106">
            <v>0.05</v>
          </cell>
          <cell r="I106">
            <v>27.89</v>
          </cell>
          <cell r="J106">
            <v>113.79</v>
          </cell>
          <cell r="K106">
            <v>588</v>
          </cell>
        </row>
        <row r="107">
          <cell r="D107" t="str">
            <v>хлеб бел.</v>
          </cell>
          <cell r="E107" t="str">
            <v>хлеб пшеничный</v>
          </cell>
          <cell r="F107">
            <v>50</v>
          </cell>
          <cell r="G107">
            <v>4.45</v>
          </cell>
          <cell r="H107">
            <v>1.6</v>
          </cell>
          <cell r="I107">
            <v>23.3</v>
          </cell>
          <cell r="J107">
            <v>133</v>
          </cell>
          <cell r="K107" t="str">
            <v>стр. 134</v>
          </cell>
        </row>
        <row r="108">
          <cell r="D108" t="str">
            <v>хлеб черн.</v>
          </cell>
          <cell r="E108" t="str">
            <v>хлеб бородинский</v>
          </cell>
          <cell r="F108">
            <v>40</v>
          </cell>
          <cell r="G108">
            <v>3.4</v>
          </cell>
          <cell r="H108">
            <v>1.26</v>
          </cell>
          <cell r="I108">
            <v>17</v>
          </cell>
          <cell r="J108">
            <v>103.6</v>
          </cell>
          <cell r="K108" t="str">
            <v>стр. 142</v>
          </cell>
        </row>
        <row r="111">
          <cell r="D111" t="str">
            <v>итого</v>
          </cell>
          <cell r="F111">
            <v>865</v>
          </cell>
          <cell r="G111">
            <v>43.38</v>
          </cell>
          <cell r="H111">
            <v>31.76</v>
          </cell>
          <cell r="I111">
            <v>155.72</v>
          </cell>
          <cell r="J111">
            <v>1071.6899999999998</v>
          </cell>
        </row>
        <row r="112">
          <cell r="A112">
            <v>1</v>
          </cell>
          <cell r="B112">
            <v>3</v>
          </cell>
          <cell r="C112" t="str">
            <v>Полдник</v>
          </cell>
          <cell r="D112" t="str">
            <v>булочное</v>
          </cell>
          <cell r="E112" t="str">
            <v>оладьи с повидлом</v>
          </cell>
          <cell r="F112">
            <v>105</v>
          </cell>
          <cell r="G112">
            <v>12.7</v>
          </cell>
          <cell r="H112">
            <v>7.3</v>
          </cell>
          <cell r="I112">
            <v>33.200000000000003</v>
          </cell>
          <cell r="J112">
            <v>250</v>
          </cell>
          <cell r="K112">
            <v>213</v>
          </cell>
        </row>
        <row r="113">
          <cell r="D113" t="str">
            <v>напиток</v>
          </cell>
          <cell r="E113" t="str">
            <v>молоко кипячёное</v>
          </cell>
          <cell r="F113">
            <v>200</v>
          </cell>
          <cell r="G113">
            <v>5.8</v>
          </cell>
          <cell r="H113">
            <v>5</v>
          </cell>
          <cell r="I113">
            <v>9.6</v>
          </cell>
          <cell r="J113">
            <v>108</v>
          </cell>
          <cell r="K113">
            <v>644</v>
          </cell>
        </row>
        <row r="116">
          <cell r="D116" t="str">
            <v>итого</v>
          </cell>
          <cell r="F116">
            <v>305</v>
          </cell>
          <cell r="G116">
            <v>18.5</v>
          </cell>
          <cell r="H116">
            <v>12.3</v>
          </cell>
          <cell r="I116">
            <v>42.800000000000004</v>
          </cell>
          <cell r="J116">
            <v>358</v>
          </cell>
        </row>
        <row r="117">
          <cell r="A117">
            <v>1</v>
          </cell>
          <cell r="B117">
            <v>3</v>
          </cell>
          <cell r="C117" t="str">
            <v>Ужин</v>
          </cell>
          <cell r="D117" t="str">
            <v>гор.блюдо</v>
          </cell>
          <cell r="E117" t="str">
            <v>рыба запеченная с капустой и луком</v>
          </cell>
          <cell r="F117">
            <v>200</v>
          </cell>
          <cell r="G117">
            <v>10</v>
          </cell>
          <cell r="H117">
            <v>12.4</v>
          </cell>
          <cell r="I117">
            <v>16.899999999999999</v>
          </cell>
          <cell r="J117">
            <v>121</v>
          </cell>
          <cell r="K117">
            <v>321</v>
          </cell>
        </row>
        <row r="118">
          <cell r="D118" t="str">
            <v>гарнир</v>
          </cell>
          <cell r="E118" t="str">
            <v>картофельное пюре</v>
          </cell>
          <cell r="F118">
            <v>150</v>
          </cell>
          <cell r="G118">
            <v>3.15</v>
          </cell>
          <cell r="H118">
            <v>1.2</v>
          </cell>
          <cell r="I118">
            <v>22.05</v>
          </cell>
          <cell r="J118">
            <v>112.5</v>
          </cell>
        </row>
        <row r="119">
          <cell r="D119" t="str">
            <v>напиток</v>
          </cell>
          <cell r="E119" t="str">
            <v>сок фруктовый</v>
          </cell>
          <cell r="F119">
            <v>200</v>
          </cell>
          <cell r="G119">
            <v>0.2</v>
          </cell>
          <cell r="H119">
            <v>0</v>
          </cell>
          <cell r="I119">
            <v>26</v>
          </cell>
          <cell r="J119">
            <v>106</v>
          </cell>
          <cell r="K119" t="str">
            <v>стр. 216</v>
          </cell>
        </row>
        <row r="120">
          <cell r="D120" t="str">
            <v>хлеб бел.</v>
          </cell>
          <cell r="E120" t="str">
            <v>хлеб пшеничный</v>
          </cell>
          <cell r="F120">
            <v>50</v>
          </cell>
          <cell r="G120">
            <v>4.45</v>
          </cell>
          <cell r="H120">
            <v>1.6</v>
          </cell>
          <cell r="I120">
            <v>23.3</v>
          </cell>
          <cell r="J120">
            <v>133</v>
          </cell>
          <cell r="K120" t="str">
            <v>стр. 134</v>
          </cell>
        </row>
        <row r="121">
          <cell r="D121" t="str">
            <v>хлеб черн.</v>
          </cell>
          <cell r="E121" t="str">
            <v>хлеб бородинский</v>
          </cell>
          <cell r="F121">
            <v>40</v>
          </cell>
          <cell r="G121">
            <v>3.4</v>
          </cell>
          <cell r="H121">
            <v>1.26</v>
          </cell>
          <cell r="I121">
            <v>17</v>
          </cell>
          <cell r="J121">
            <v>103.6</v>
          </cell>
          <cell r="K121" t="str">
            <v>стр. 142</v>
          </cell>
        </row>
        <row r="123">
          <cell r="D123" t="str">
            <v>итого</v>
          </cell>
          <cell r="F123">
            <v>640</v>
          </cell>
          <cell r="G123">
            <v>21.2</v>
          </cell>
          <cell r="H123">
            <v>16.46</v>
          </cell>
          <cell r="I123">
            <v>105.25</v>
          </cell>
          <cell r="J123">
            <v>576.1</v>
          </cell>
        </row>
        <row r="124">
          <cell r="A124">
            <v>1</v>
          </cell>
          <cell r="B124">
            <v>3</v>
          </cell>
          <cell r="C124" t="str">
            <v>Ужин 2</v>
          </cell>
          <cell r="D124" t="str">
            <v>кисломол.</v>
          </cell>
          <cell r="E124" t="str">
            <v>кефир</v>
          </cell>
          <cell r="F124">
            <v>150</v>
          </cell>
          <cell r="G124">
            <v>4.57</v>
          </cell>
          <cell r="H124">
            <v>3.73</v>
          </cell>
          <cell r="I124">
            <v>5.97</v>
          </cell>
          <cell r="J124">
            <v>79.180000000000007</v>
          </cell>
          <cell r="K124">
            <v>645</v>
          </cell>
        </row>
        <row r="130">
          <cell r="D130" t="str">
            <v>итого</v>
          </cell>
          <cell r="F130">
            <v>150</v>
          </cell>
          <cell r="G130">
            <v>4.57</v>
          </cell>
          <cell r="H130">
            <v>3.73</v>
          </cell>
          <cell r="I130">
            <v>5.97</v>
          </cell>
          <cell r="J130">
            <v>79.180000000000007</v>
          </cell>
        </row>
        <row r="131">
          <cell r="A131">
            <v>1</v>
          </cell>
          <cell r="B131">
            <v>3</v>
          </cell>
          <cell r="C131" t="str">
            <v>Итого за день:</v>
          </cell>
          <cell r="F131">
            <v>2617</v>
          </cell>
          <cell r="G131">
            <v>104.4</v>
          </cell>
          <cell r="H131">
            <v>81.540000000000006</v>
          </cell>
          <cell r="I131">
            <v>380.75</v>
          </cell>
          <cell r="J131">
            <v>2600.6699999999996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35" workbookViewId="0">
      <selection activeCell="L50" sqref="L50"/>
    </sheetView>
  </sheetViews>
  <sheetFormatPr defaultRowHeight="15" x14ac:dyDescent="0.25"/>
  <cols>
    <col min="5" max="5" width="33" customWidth="1"/>
    <col min="6" max="6" width="11.28515625" customWidth="1"/>
    <col min="7" max="7" width="11.7109375" customWidth="1"/>
    <col min="8" max="8" width="11" customWidth="1"/>
    <col min="9" max="9" width="9.85546875" customWidth="1"/>
    <col min="10" max="11" width="10.28515625" customWidth="1"/>
  </cols>
  <sheetData>
    <row r="1" spans="1:13" x14ac:dyDescent="0.25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17</v>
      </c>
      <c r="I3" s="8">
        <v>1</v>
      </c>
      <c r="J3" s="9">
        <v>2024</v>
      </c>
      <c r="K3" s="1"/>
      <c r="L3" s="2"/>
      <c r="M3" s="2"/>
    </row>
    <row r="4" spans="1:13" ht="15.75" thickBot="1" x14ac:dyDescent="0.3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3.2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x14ac:dyDescent="0.25">
      <c r="A6" s="41">
        <f>[1]Лист1!A90</f>
        <v>1</v>
      </c>
      <c r="B6" s="20">
        <f>[1]Лист1!B90</f>
        <v>3</v>
      </c>
      <c r="C6" s="15" t="str">
        <f>[1]Лист1!C90</f>
        <v>Завтрак</v>
      </c>
      <c r="D6" s="16" t="str">
        <f>[1]Лист1!D90</f>
        <v>гор.блюдо</v>
      </c>
      <c r="E6" s="17" t="str">
        <f>[1]Лист1!E90</f>
        <v>суп молочный манный</v>
      </c>
      <c r="F6" s="18">
        <f>[1]Лист1!F90</f>
        <v>200</v>
      </c>
      <c r="G6" s="18">
        <f>[1]Лист1!G90</f>
        <v>3.6</v>
      </c>
      <c r="H6" s="18">
        <f>[1]Лист1!H90</f>
        <v>3.76</v>
      </c>
      <c r="I6" s="18">
        <f>[1]Лист1!I90</f>
        <v>14.56</v>
      </c>
      <c r="J6" s="18">
        <f>[1]Лист1!J90</f>
        <v>108</v>
      </c>
      <c r="K6" s="19">
        <f>[1]Лист1!K90</f>
        <v>162</v>
      </c>
      <c r="L6" s="18">
        <v>9.0299999999999994</v>
      </c>
      <c r="M6" s="2"/>
    </row>
    <row r="7" spans="1:13" ht="39.6" customHeight="1" x14ac:dyDescent="0.25">
      <c r="A7" s="41">
        <f>[1]Лист1!A91</f>
        <v>0</v>
      </c>
      <c r="B7" s="20">
        <f>[1]Лист1!B91</f>
        <v>0</v>
      </c>
      <c r="C7" s="21">
        <f>[1]Лист1!C91</f>
        <v>0</v>
      </c>
      <c r="D7" s="26" t="str">
        <f>[1]Лист1!D91</f>
        <v xml:space="preserve">гор.напиток </v>
      </c>
      <c r="E7" s="23" t="str">
        <f>[1]Лист1!E91</f>
        <v>чай с лимоном</v>
      </c>
      <c r="F7" s="24">
        <f>[1]Лист1!F91</f>
        <v>207</v>
      </c>
      <c r="G7" s="24">
        <f>[1]Лист1!G91</f>
        <v>0.2</v>
      </c>
      <c r="H7" s="24">
        <f>[1]Лист1!H91</f>
        <v>0</v>
      </c>
      <c r="I7" s="24">
        <f>[1]Лист1!I91</f>
        <v>13.6</v>
      </c>
      <c r="J7" s="24">
        <f>[1]Лист1!J91</f>
        <v>56</v>
      </c>
      <c r="K7" s="25">
        <f>[1]Лист1!K91</f>
        <v>629</v>
      </c>
      <c r="L7" s="24">
        <v>3.49</v>
      </c>
      <c r="M7" s="2"/>
    </row>
    <row r="8" spans="1:13" ht="26.45" customHeight="1" x14ac:dyDescent="0.25">
      <c r="A8" s="41">
        <f>[1]Лист1!A92</f>
        <v>0</v>
      </c>
      <c r="B8" s="20">
        <f>[1]Лист1!B92</f>
        <v>0</v>
      </c>
      <c r="C8" s="21">
        <f>[1]Лист1!C92</f>
        <v>0</v>
      </c>
      <c r="D8" s="22" t="str">
        <f>[1]Лист1!D92</f>
        <v>закуска</v>
      </c>
      <c r="E8" s="23" t="str">
        <f>[1]Лист1!E92</f>
        <v>яйцо варёное</v>
      </c>
      <c r="F8" s="24" t="str">
        <f>[1]Лист1!F92</f>
        <v>1 штука</v>
      </c>
      <c r="G8" s="24">
        <f>[1]Лист1!G92</f>
        <v>5.0999999999999996</v>
      </c>
      <c r="H8" s="24">
        <f>[1]Лист1!H92</f>
        <v>4.5999999999999996</v>
      </c>
      <c r="I8" s="24">
        <f>[1]Лист1!I92</f>
        <v>0.3</v>
      </c>
      <c r="J8" s="24">
        <f>[1]Лист1!J92</f>
        <v>63</v>
      </c>
      <c r="K8" s="25" t="str">
        <f>[1]Лист1!K92</f>
        <v>стр. 58</v>
      </c>
      <c r="L8" s="24">
        <v>10.88</v>
      </c>
      <c r="M8" s="2"/>
    </row>
    <row r="9" spans="1:13" ht="66" customHeight="1" x14ac:dyDescent="0.25">
      <c r="A9" s="41">
        <f>[1]Лист1!A93</f>
        <v>0</v>
      </c>
      <c r="B9" s="20">
        <f>[1]Лист1!B93</f>
        <v>0</v>
      </c>
      <c r="C9" s="21">
        <f>[1]Лист1!C93</f>
        <v>0</v>
      </c>
      <c r="D9" s="22" t="str">
        <f>[1]Лист1!D93</f>
        <v>хлеб</v>
      </c>
      <c r="E9" s="23" t="str">
        <f>[1]Лист1!E93</f>
        <v>рожок студенческий с маслом и сыром</v>
      </c>
      <c r="F9" s="24">
        <f>[1]Лист1!F93</f>
        <v>70</v>
      </c>
      <c r="G9" s="24">
        <f>[1]Лист1!G93</f>
        <v>7.15</v>
      </c>
      <c r="H9" s="24">
        <f>[1]Лист1!H93</f>
        <v>8.23</v>
      </c>
      <c r="I9" s="24">
        <f>[1]Лист1!I93</f>
        <v>24.95</v>
      </c>
      <c r="J9" s="24">
        <f>[1]Лист1!J93</f>
        <v>204.1</v>
      </c>
      <c r="K9" s="25" t="str">
        <f>[1]Лист1!K93</f>
        <v>стр. 134 стр. 122 стр. 50</v>
      </c>
      <c r="L9" s="50">
        <v>14.4</v>
      </c>
      <c r="M9" s="2"/>
    </row>
    <row r="10" spans="1:13" x14ac:dyDescent="0.25">
      <c r="A10" s="41">
        <f>[1]Лист1!A94</f>
        <v>0</v>
      </c>
      <c r="B10" s="20">
        <f>[1]Лист1!B94</f>
        <v>0</v>
      </c>
      <c r="C10" s="21">
        <f>[1]Лист1!C94</f>
        <v>0</v>
      </c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25">
      <c r="A11" s="41">
        <f>[1]Лист1!A95</f>
        <v>0</v>
      </c>
      <c r="B11" s="20">
        <f>[1]Лист1!B95</f>
        <v>0</v>
      </c>
      <c r="C11" s="21">
        <f>[1]Лист1!C95</f>
        <v>0</v>
      </c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25">
      <c r="A12" s="41">
        <f>[1]Лист1!A96</f>
        <v>0</v>
      </c>
      <c r="B12" s="20">
        <f>[1]Лист1!B96</f>
        <v>0</v>
      </c>
      <c r="C12" s="21">
        <f>[1]Лист1!C96</f>
        <v>0</v>
      </c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25">
      <c r="A13" s="42">
        <f>[1]Лист1!A97</f>
        <v>0</v>
      </c>
      <c r="B13" s="27">
        <f>[1]Лист1!B97</f>
        <v>0</v>
      </c>
      <c r="C13" s="28">
        <f>[1]Лист1!C97</f>
        <v>0</v>
      </c>
      <c r="D13" s="29" t="str">
        <f>[1]Лист1!D97</f>
        <v>итого</v>
      </c>
      <c r="E13" s="30">
        <f>[1]Лист1!E97</f>
        <v>0</v>
      </c>
      <c r="F13" s="31">
        <f>[1]Лист1!F97</f>
        <v>477</v>
      </c>
      <c r="G13" s="31">
        <f>[1]Лист1!G97</f>
        <v>16.05</v>
      </c>
      <c r="H13" s="31">
        <f>[1]Лист1!H97</f>
        <v>16.59</v>
      </c>
      <c r="I13" s="31">
        <f>[1]Лист1!I97</f>
        <v>53.41</v>
      </c>
      <c r="J13" s="31">
        <f>[1]Лист1!J97</f>
        <v>431.1</v>
      </c>
      <c r="K13" s="32">
        <f>[1]Лист1!K97</f>
        <v>0</v>
      </c>
      <c r="L13" s="51">
        <f>L6+L7+L8+L9</f>
        <v>37.799999999999997</v>
      </c>
      <c r="M13" s="2"/>
    </row>
    <row r="14" spans="1:13" x14ac:dyDescent="0.25">
      <c r="A14" s="33">
        <f>[1]Лист1!A98</f>
        <v>1</v>
      </c>
      <c r="B14" s="33">
        <f>[1]Лист1!B98</f>
        <v>3</v>
      </c>
      <c r="C14" s="34" t="str">
        <f>[1]Лист1!C98</f>
        <v>Завтрак 2</v>
      </c>
      <c r="D14" s="35" t="str">
        <f>[1]Лист1!D98</f>
        <v>фрукты</v>
      </c>
      <c r="E14" s="23" t="str">
        <f>[1]Лист1!E98</f>
        <v>яблоко</v>
      </c>
      <c r="F14" s="24">
        <f>[1]Лист1!F98</f>
        <v>180</v>
      </c>
      <c r="G14" s="24">
        <f>[1]Лист1!G98</f>
        <v>0.7</v>
      </c>
      <c r="H14" s="24">
        <f>[1]Лист1!H98</f>
        <v>0.7</v>
      </c>
      <c r="I14" s="24">
        <f>[1]Лист1!I98</f>
        <v>17.600000000000001</v>
      </c>
      <c r="J14" s="24">
        <f>[1]Лист1!J98</f>
        <v>84.6</v>
      </c>
      <c r="K14" s="25" t="str">
        <f>[1]Лист1!K98</f>
        <v>стр.184</v>
      </c>
      <c r="L14" s="49">
        <v>16.2</v>
      </c>
      <c r="M14" s="2"/>
    </row>
    <row r="15" spans="1:13" ht="39.6" customHeight="1" x14ac:dyDescent="0.25">
      <c r="A15" s="41">
        <f>[1]Лист1!A99</f>
        <v>0</v>
      </c>
      <c r="B15" s="20">
        <f>[1]Лист1!B99</f>
        <v>0</v>
      </c>
      <c r="C15" s="21">
        <f>[1]Лист1!C99</f>
        <v>0</v>
      </c>
      <c r="D15" s="26"/>
      <c r="E15" s="23"/>
      <c r="F15" s="24"/>
      <c r="G15" s="24"/>
      <c r="H15" s="24"/>
      <c r="I15" s="24"/>
      <c r="J15" s="24"/>
      <c r="K15" s="25"/>
      <c r="L15" s="49"/>
      <c r="M15" s="2"/>
    </row>
    <row r="16" spans="1:13" x14ac:dyDescent="0.25">
      <c r="A16" s="41">
        <f>[1]Лист1!A100</f>
        <v>0</v>
      </c>
      <c r="B16" s="20">
        <f>[1]Лист1!B100</f>
        <v>0</v>
      </c>
      <c r="C16" s="21">
        <f>[1]Лист1!C100</f>
        <v>0</v>
      </c>
      <c r="D16" s="26"/>
      <c r="E16" s="23"/>
      <c r="F16" s="24"/>
      <c r="G16" s="24"/>
      <c r="H16" s="24"/>
      <c r="I16" s="24"/>
      <c r="J16" s="24"/>
      <c r="K16" s="25"/>
      <c r="L16" s="49"/>
      <c r="M16" s="2"/>
    </row>
    <row r="17" spans="1:13" x14ac:dyDescent="0.25">
      <c r="A17" s="42">
        <f>[1]Лист1!A101</f>
        <v>0</v>
      </c>
      <c r="B17" s="27">
        <f>[1]Лист1!B101</f>
        <v>0</v>
      </c>
      <c r="C17" s="28">
        <f>[1]Лист1!C101</f>
        <v>0</v>
      </c>
      <c r="D17" s="29" t="str">
        <f>[1]Лист1!D101</f>
        <v>итого</v>
      </c>
      <c r="E17" s="30">
        <f>[1]Лист1!E101</f>
        <v>0</v>
      </c>
      <c r="F17" s="31">
        <f>[1]Лист1!F101</f>
        <v>180</v>
      </c>
      <c r="G17" s="31">
        <f>[1]Лист1!G101</f>
        <v>0.7</v>
      </c>
      <c r="H17" s="31">
        <f>[1]Лист1!H101</f>
        <v>0.7</v>
      </c>
      <c r="I17" s="31">
        <f>[1]Лист1!I101</f>
        <v>17.600000000000001</v>
      </c>
      <c r="J17" s="31">
        <f>[1]Лист1!J101</f>
        <v>84.6</v>
      </c>
      <c r="K17" s="32">
        <f>[1]Лист1!K101</f>
        <v>0</v>
      </c>
      <c r="L17" s="52">
        <f>L14</f>
        <v>16.2</v>
      </c>
      <c r="M17" s="2"/>
    </row>
    <row r="18" spans="1:13" x14ac:dyDescent="0.25">
      <c r="A18" s="33">
        <f>[1]Лист1!A102</f>
        <v>1</v>
      </c>
      <c r="B18" s="33">
        <f>[1]Лист1!B102</f>
        <v>3</v>
      </c>
      <c r="C18" s="34" t="str">
        <f>[1]Лист1!C102</f>
        <v>Обед</v>
      </c>
      <c r="D18" s="22" t="str">
        <f>[1]Лист1!D102</f>
        <v>закуска</v>
      </c>
      <c r="E18" s="23" t="str">
        <f>[1]Лист1!E102</f>
        <v>икра свекольная</v>
      </c>
      <c r="F18" s="24">
        <f>[1]Лист1!F102</f>
        <v>60</v>
      </c>
      <c r="G18" s="24">
        <f>[1]Лист1!G102</f>
        <v>1.38</v>
      </c>
      <c r="H18" s="24">
        <f>[1]Лист1!H102</f>
        <v>4.08</v>
      </c>
      <c r="I18" s="24">
        <f>[1]Лист1!I102</f>
        <v>7.02</v>
      </c>
      <c r="J18" s="24">
        <f>[1]Лист1!J102</f>
        <v>71.400000000000006</v>
      </c>
      <c r="K18" s="25" t="str">
        <f>[1]Лист1!K102</f>
        <v>стр.562</v>
      </c>
      <c r="L18" s="24">
        <v>4.32</v>
      </c>
      <c r="M18" s="2"/>
    </row>
    <row r="19" spans="1:13" ht="79.150000000000006" customHeight="1" x14ac:dyDescent="0.25">
      <c r="A19" s="41">
        <f>[1]Лист1!A103</f>
        <v>0</v>
      </c>
      <c r="B19" s="20">
        <f>[1]Лист1!B103</f>
        <v>0</v>
      </c>
      <c r="C19" s="21">
        <f>[1]Лист1!C103</f>
        <v>0</v>
      </c>
      <c r="D19" s="22" t="str">
        <f>[1]Лист1!D103</f>
        <v>1 блюдо</v>
      </c>
      <c r="E19" s="23" t="str">
        <f>[1]Лист1!E103</f>
        <v>суп-лапша на куринном бульоне</v>
      </c>
      <c r="F19" s="24">
        <f>[1]Лист1!F103</f>
        <v>275</v>
      </c>
      <c r="G19" s="24">
        <f>[1]Лист1!G103</f>
        <v>11.02</v>
      </c>
      <c r="H19" s="24">
        <f>[1]Лист1!H103</f>
        <v>7.3</v>
      </c>
      <c r="I19" s="24">
        <f>[1]Лист1!I103</f>
        <v>42</v>
      </c>
      <c r="J19" s="24">
        <f>[1]Лист1!J103</f>
        <v>245</v>
      </c>
      <c r="K19" s="36" t="str">
        <f>[1]Лист1!K103</f>
        <v>169/439</v>
      </c>
      <c r="L19" s="24">
        <v>17.38</v>
      </c>
      <c r="M19" s="2"/>
    </row>
    <row r="20" spans="1:13" ht="39.6" customHeight="1" x14ac:dyDescent="0.25">
      <c r="A20" s="41">
        <f>[1]Лист1!A104</f>
        <v>0</v>
      </c>
      <c r="B20" s="20">
        <f>[1]Лист1!B104</f>
        <v>0</v>
      </c>
      <c r="C20" s="21">
        <f>[1]Лист1!C104</f>
        <v>0</v>
      </c>
      <c r="D20" s="22" t="str">
        <f>[1]Лист1!D104</f>
        <v>2 блюдо</v>
      </c>
      <c r="E20" s="23" t="str">
        <f>[1]Лист1!E104</f>
        <v>птица отварная</v>
      </c>
      <c r="F20" s="24">
        <f>[1]Лист1!F104</f>
        <v>90</v>
      </c>
      <c r="G20" s="24">
        <f>[1]Лист1!G104</f>
        <v>18.989999999999998</v>
      </c>
      <c r="H20" s="24">
        <f>[1]Лист1!H104</f>
        <v>12.24</v>
      </c>
      <c r="I20" s="24">
        <f>[1]Лист1!I104</f>
        <v>0</v>
      </c>
      <c r="J20" s="24">
        <f>[1]Лист1!J104</f>
        <v>189.9</v>
      </c>
      <c r="K20" s="25">
        <f>[1]Лист1!K104</f>
        <v>439</v>
      </c>
      <c r="L20" s="24">
        <v>25.16</v>
      </c>
      <c r="M20" s="2"/>
    </row>
    <row r="21" spans="1:13" ht="39.6" customHeight="1" x14ac:dyDescent="0.25">
      <c r="A21" s="41">
        <f>[1]Лист1!A105</f>
        <v>0</v>
      </c>
      <c r="B21" s="20">
        <f>[1]Лист1!B105</f>
        <v>0</v>
      </c>
      <c r="C21" s="21">
        <f>[1]Лист1!C105</f>
        <v>0</v>
      </c>
      <c r="D21" s="22" t="str">
        <f>[1]Лист1!D105</f>
        <v>гарнир</v>
      </c>
      <c r="E21" s="23" t="str">
        <f>[1]Лист1!E105</f>
        <v>рис припущенный</v>
      </c>
      <c r="F21" s="24">
        <f>[1]Лист1!F105</f>
        <v>150</v>
      </c>
      <c r="G21" s="24">
        <f>[1]Лист1!G105</f>
        <v>3.58</v>
      </c>
      <c r="H21" s="24">
        <f>[1]Лист1!H105</f>
        <v>5.23</v>
      </c>
      <c r="I21" s="24">
        <f>[1]Лист1!I105</f>
        <v>38.51</v>
      </c>
      <c r="J21" s="24">
        <f>[1]Лист1!J105</f>
        <v>215</v>
      </c>
      <c r="K21" s="25">
        <f>[1]Лист1!K105</f>
        <v>466</v>
      </c>
      <c r="L21" s="24">
        <v>9.59</v>
      </c>
      <c r="M21" s="2"/>
    </row>
    <row r="22" spans="1:13" ht="52.9" customHeight="1" x14ac:dyDescent="0.25">
      <c r="A22" s="41">
        <f>[1]Лист1!A106</f>
        <v>0</v>
      </c>
      <c r="B22" s="20">
        <f>[1]Лист1!B106</f>
        <v>0</v>
      </c>
      <c r="C22" s="21">
        <f>[1]Лист1!C106</f>
        <v>0</v>
      </c>
      <c r="D22" s="22" t="str">
        <f>[1]Лист1!D106</f>
        <v>напиток</v>
      </c>
      <c r="E22" s="23" t="str">
        <f>[1]Лист1!E106</f>
        <v>компот из сухофруктов</v>
      </c>
      <c r="F22" s="24">
        <f>[1]Лист1!F106</f>
        <v>200</v>
      </c>
      <c r="G22" s="24">
        <f>[1]Лист1!G106</f>
        <v>0.56000000000000005</v>
      </c>
      <c r="H22" s="24">
        <f>[1]Лист1!H106</f>
        <v>0.05</v>
      </c>
      <c r="I22" s="24">
        <f>[1]Лист1!I106</f>
        <v>27.89</v>
      </c>
      <c r="J22" s="24">
        <f>[1]Лист1!J106</f>
        <v>113.79</v>
      </c>
      <c r="K22" s="25">
        <f>[1]Лист1!K106</f>
        <v>588</v>
      </c>
      <c r="L22" s="50">
        <v>5.2</v>
      </c>
      <c r="M22" s="2"/>
    </row>
    <row r="23" spans="1:13" ht="39.6" customHeight="1" x14ac:dyDescent="0.25">
      <c r="A23" s="41">
        <f>[1]Лист1!A107</f>
        <v>0</v>
      </c>
      <c r="B23" s="20">
        <f>[1]Лист1!B107</f>
        <v>0</v>
      </c>
      <c r="C23" s="21">
        <f>[1]Лист1!C107</f>
        <v>0</v>
      </c>
      <c r="D23" s="22" t="str">
        <f>[1]Лист1!D107</f>
        <v>хлеб бел.</v>
      </c>
      <c r="E23" s="23" t="str">
        <f>[1]Лист1!E107</f>
        <v>хлеб пшеничный</v>
      </c>
      <c r="F23" s="24">
        <f>[1]Лист1!F107</f>
        <v>50</v>
      </c>
      <c r="G23" s="24">
        <f>[1]Лист1!G107</f>
        <v>4.45</v>
      </c>
      <c r="H23" s="24">
        <f>[1]Лист1!H107</f>
        <v>1.6</v>
      </c>
      <c r="I23" s="24">
        <f>[1]Лист1!I107</f>
        <v>23.3</v>
      </c>
      <c r="J23" s="24">
        <f>[1]Лист1!J107</f>
        <v>133</v>
      </c>
      <c r="K23" s="25" t="str">
        <f>[1]Лист1!K107</f>
        <v>стр. 134</v>
      </c>
      <c r="L23" s="24">
        <v>3.01</v>
      </c>
      <c r="M23" s="2"/>
    </row>
    <row r="24" spans="1:13" ht="39.6" customHeight="1" x14ac:dyDescent="0.25">
      <c r="A24" s="41">
        <f>[1]Лист1!A108</f>
        <v>0</v>
      </c>
      <c r="B24" s="20">
        <f>[1]Лист1!B108</f>
        <v>0</v>
      </c>
      <c r="C24" s="21">
        <f>[1]Лист1!C108</f>
        <v>0</v>
      </c>
      <c r="D24" s="22" t="str">
        <f>[1]Лист1!D108</f>
        <v>хлеб черн.</v>
      </c>
      <c r="E24" s="23" t="str">
        <f>[1]Лист1!E108</f>
        <v>хлеб бородинский</v>
      </c>
      <c r="F24" s="24">
        <f>[1]Лист1!F108</f>
        <v>40</v>
      </c>
      <c r="G24" s="24">
        <f>[1]Лист1!G108</f>
        <v>3.4</v>
      </c>
      <c r="H24" s="24">
        <f>[1]Лист1!H108</f>
        <v>1.26</v>
      </c>
      <c r="I24" s="24">
        <f>[1]Лист1!I108</f>
        <v>17</v>
      </c>
      <c r="J24" s="24">
        <f>[1]Лист1!J108</f>
        <v>103.6</v>
      </c>
      <c r="K24" s="25" t="str">
        <f>[1]Лист1!K108</f>
        <v>стр. 142</v>
      </c>
      <c r="L24" s="24">
        <v>2.3199999999999998</v>
      </c>
      <c r="M24" s="2"/>
    </row>
    <row r="25" spans="1:13" x14ac:dyDescent="0.25">
      <c r="A25" s="41">
        <f>[1]Лист1!A109</f>
        <v>0</v>
      </c>
      <c r="B25" s="20">
        <f>[1]Лист1!B109</f>
        <v>0</v>
      </c>
      <c r="C25" s="21">
        <f>[1]Лист1!C109</f>
        <v>0</v>
      </c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25">
      <c r="A26" s="41">
        <f>[1]Лист1!A110</f>
        <v>0</v>
      </c>
      <c r="B26" s="20">
        <f>[1]Лист1!B110</f>
        <v>0</v>
      </c>
      <c r="C26" s="21">
        <f>[1]Лист1!C110</f>
        <v>0</v>
      </c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25">
      <c r="A27" s="42">
        <f>[1]Лист1!A111</f>
        <v>0</v>
      </c>
      <c r="B27" s="27">
        <f>[1]Лист1!B111</f>
        <v>0</v>
      </c>
      <c r="C27" s="28">
        <f>[1]Лист1!C111</f>
        <v>0</v>
      </c>
      <c r="D27" s="29" t="str">
        <f>[1]Лист1!D111</f>
        <v>итого</v>
      </c>
      <c r="E27" s="30">
        <f>[1]Лист1!E111</f>
        <v>0</v>
      </c>
      <c r="F27" s="31">
        <f>[1]Лист1!F111</f>
        <v>865</v>
      </c>
      <c r="G27" s="31">
        <f>[1]Лист1!G111</f>
        <v>43.38</v>
      </c>
      <c r="H27" s="31">
        <f>[1]Лист1!H111</f>
        <v>31.76</v>
      </c>
      <c r="I27" s="31">
        <f>[1]Лист1!I111</f>
        <v>155.72</v>
      </c>
      <c r="J27" s="31">
        <f>[1]Лист1!J111</f>
        <v>1071.6899999999998</v>
      </c>
      <c r="K27" s="32">
        <f>[1]Лист1!K111</f>
        <v>0</v>
      </c>
      <c r="L27" s="51">
        <f>L18+L19+L20+L21+L22+L23+L24</f>
        <v>66.98</v>
      </c>
      <c r="M27" s="2"/>
    </row>
    <row r="28" spans="1:13" ht="39.6" customHeight="1" x14ac:dyDescent="0.25">
      <c r="A28" s="33">
        <f>[1]Лист1!A112</f>
        <v>1</v>
      </c>
      <c r="B28" s="33">
        <f>[1]Лист1!B112</f>
        <v>3</v>
      </c>
      <c r="C28" s="34" t="str">
        <f>[1]Лист1!C112</f>
        <v>Полдник</v>
      </c>
      <c r="D28" s="35" t="str">
        <f>[1]Лист1!D112</f>
        <v>булочное</v>
      </c>
      <c r="E28" s="23" t="str">
        <f>[1]Лист1!E112</f>
        <v>оладьи с повидлом</v>
      </c>
      <c r="F28" s="24">
        <f>[1]Лист1!F112</f>
        <v>105</v>
      </c>
      <c r="G28" s="24">
        <f>[1]Лист1!G112</f>
        <v>12.7</v>
      </c>
      <c r="H28" s="24">
        <f>[1]Лист1!H112</f>
        <v>7.3</v>
      </c>
      <c r="I28" s="24">
        <f>[1]Лист1!I112</f>
        <v>33.200000000000003</v>
      </c>
      <c r="J28" s="24">
        <f>[1]Лист1!J112</f>
        <v>250</v>
      </c>
      <c r="K28" s="25">
        <f>[1]Лист1!K112</f>
        <v>213</v>
      </c>
      <c r="L28" s="24">
        <v>14.02</v>
      </c>
      <c r="M28" s="2"/>
    </row>
    <row r="29" spans="1:13" ht="39.6" customHeight="1" x14ac:dyDescent="0.25">
      <c r="A29" s="41">
        <f>[1]Лист1!A113</f>
        <v>0</v>
      </c>
      <c r="B29" s="20">
        <f>[1]Лист1!B113</f>
        <v>0</v>
      </c>
      <c r="C29" s="21">
        <f>[1]Лист1!C113</f>
        <v>0</v>
      </c>
      <c r="D29" s="35" t="str">
        <f>[1]Лист1!D113</f>
        <v>напиток</v>
      </c>
      <c r="E29" s="23" t="str">
        <f>[1]Лист1!E113</f>
        <v>молоко кипячёное</v>
      </c>
      <c r="F29" s="24">
        <f>[1]Лист1!F113</f>
        <v>200</v>
      </c>
      <c r="G29" s="24">
        <f>[1]Лист1!G113</f>
        <v>5.8</v>
      </c>
      <c r="H29" s="24">
        <f>[1]Лист1!H113</f>
        <v>5</v>
      </c>
      <c r="I29" s="24">
        <f>[1]Лист1!I113</f>
        <v>9.6</v>
      </c>
      <c r="J29" s="24">
        <f>[1]Лист1!J113</f>
        <v>108</v>
      </c>
      <c r="K29" s="25">
        <f>[1]Лист1!K113</f>
        <v>644</v>
      </c>
      <c r="L29" s="24">
        <v>12.66</v>
      </c>
      <c r="M29" s="2"/>
    </row>
    <row r="30" spans="1:13" x14ac:dyDescent="0.25">
      <c r="A30" s="41">
        <f>[1]Лист1!A114</f>
        <v>0</v>
      </c>
      <c r="B30" s="20">
        <f>[1]Лист1!B114</f>
        <v>0</v>
      </c>
      <c r="C30" s="21">
        <f>[1]Лист1!C114</f>
        <v>0</v>
      </c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25">
      <c r="A31" s="41">
        <f>[1]Лист1!A115</f>
        <v>0</v>
      </c>
      <c r="B31" s="20">
        <f>[1]Лист1!B115</f>
        <v>0</v>
      </c>
      <c r="C31" s="21">
        <f>[1]Лист1!C115</f>
        <v>0</v>
      </c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25">
      <c r="A32" s="42">
        <f>[1]Лист1!A116</f>
        <v>0</v>
      </c>
      <c r="B32" s="27">
        <f>[1]Лист1!B116</f>
        <v>0</v>
      </c>
      <c r="C32" s="28">
        <f>[1]Лист1!C116</f>
        <v>0</v>
      </c>
      <c r="D32" s="29" t="str">
        <f>[1]Лист1!D116</f>
        <v>итого</v>
      </c>
      <c r="E32" s="30">
        <f>[1]Лист1!E116</f>
        <v>0</v>
      </c>
      <c r="F32" s="31">
        <f>[1]Лист1!F116</f>
        <v>305</v>
      </c>
      <c r="G32" s="31">
        <f>[1]Лист1!G116</f>
        <v>18.5</v>
      </c>
      <c r="H32" s="31">
        <f>[1]Лист1!H116</f>
        <v>12.3</v>
      </c>
      <c r="I32" s="31">
        <f>[1]Лист1!I116</f>
        <v>42.800000000000004</v>
      </c>
      <c r="J32" s="31">
        <f>[1]Лист1!J116</f>
        <v>358</v>
      </c>
      <c r="K32" s="32">
        <f>[1]Лист1!K116</f>
        <v>0</v>
      </c>
      <c r="L32" s="31">
        <f>L28+L29</f>
        <v>26.68</v>
      </c>
      <c r="M32" s="2"/>
    </row>
    <row r="33" spans="1:13" ht="66" customHeight="1" x14ac:dyDescent="0.25">
      <c r="A33" s="33">
        <f>[1]Лист1!A117</f>
        <v>1</v>
      </c>
      <c r="B33" s="33">
        <f>[1]Лист1!B117</f>
        <v>3</v>
      </c>
      <c r="C33" s="34" t="str">
        <f>[1]Лист1!C117</f>
        <v>Ужин</v>
      </c>
      <c r="D33" s="22" t="str">
        <f>[1]Лист1!D117</f>
        <v>гор.блюдо</v>
      </c>
      <c r="E33" s="23" t="str">
        <f>[1]Лист1!E117</f>
        <v>рыба запеченная с капустой и луком</v>
      </c>
      <c r="F33" s="24">
        <f>[1]Лист1!F117</f>
        <v>200</v>
      </c>
      <c r="G33" s="24">
        <f>[1]Лист1!G117</f>
        <v>10</v>
      </c>
      <c r="H33" s="24">
        <f>[1]Лист1!H117</f>
        <v>12.4</v>
      </c>
      <c r="I33" s="24">
        <f>[1]Лист1!I117</f>
        <v>16.899999999999999</v>
      </c>
      <c r="J33" s="24">
        <f>[1]Лист1!J117</f>
        <v>121</v>
      </c>
      <c r="K33" s="25">
        <f>[1]Лист1!K117</f>
        <v>321</v>
      </c>
      <c r="L33" s="24">
        <v>67.05</v>
      </c>
      <c r="M33" s="2"/>
    </row>
    <row r="34" spans="1:13" ht="66" customHeight="1" x14ac:dyDescent="0.25">
      <c r="A34" s="41">
        <f>[1]Лист1!A118</f>
        <v>0</v>
      </c>
      <c r="B34" s="20">
        <f>[1]Лист1!B118</f>
        <v>0</v>
      </c>
      <c r="C34" s="21">
        <f>[1]Лист1!C118</f>
        <v>0</v>
      </c>
      <c r="D34" s="22" t="str">
        <f>[1]Лист1!D118</f>
        <v>гарнир</v>
      </c>
      <c r="E34" s="23" t="str">
        <f>[1]Лист1!E118</f>
        <v>картофельное пюре</v>
      </c>
      <c r="F34" s="24">
        <f>[1]Лист1!F118</f>
        <v>150</v>
      </c>
      <c r="G34" s="24">
        <f>[1]Лист1!G118</f>
        <v>3.15</v>
      </c>
      <c r="H34" s="24">
        <f>[1]Лист1!H118</f>
        <v>1.2</v>
      </c>
      <c r="I34" s="24">
        <f>[1]Лист1!I118</f>
        <v>22.05</v>
      </c>
      <c r="J34" s="24">
        <f>[1]Лист1!J118</f>
        <v>112.5</v>
      </c>
      <c r="K34" s="25">
        <f>[1]Лист1!K118</f>
        <v>0</v>
      </c>
      <c r="L34" s="24">
        <v>13.69</v>
      </c>
      <c r="M34" s="2"/>
    </row>
    <row r="35" spans="1:13" ht="26.45" customHeight="1" x14ac:dyDescent="0.25">
      <c r="A35" s="41">
        <f>[1]Лист1!A119</f>
        <v>0</v>
      </c>
      <c r="B35" s="20">
        <f>[1]Лист1!B119</f>
        <v>0</v>
      </c>
      <c r="C35" s="21">
        <f>[1]Лист1!C119</f>
        <v>0</v>
      </c>
      <c r="D35" s="22" t="str">
        <f>[1]Лист1!D119</f>
        <v>напиток</v>
      </c>
      <c r="E35" s="23" t="str">
        <f>[1]Лист1!E119</f>
        <v>сок фруктовый</v>
      </c>
      <c r="F35" s="24">
        <f>[1]Лист1!F119</f>
        <v>200</v>
      </c>
      <c r="G35" s="24">
        <f>[1]Лист1!G119</f>
        <v>0.2</v>
      </c>
      <c r="H35" s="24">
        <f>[1]Лист1!H119</f>
        <v>0</v>
      </c>
      <c r="I35" s="24">
        <f>[1]Лист1!I119</f>
        <v>26</v>
      </c>
      <c r="J35" s="24">
        <f>[1]Лист1!J119</f>
        <v>106</v>
      </c>
      <c r="K35" s="25" t="str">
        <f>[1]Лист1!K119</f>
        <v>стр. 216</v>
      </c>
      <c r="L35" s="50">
        <v>22</v>
      </c>
      <c r="M35" s="2"/>
    </row>
    <row r="36" spans="1:13" ht="52.9" customHeight="1" x14ac:dyDescent="0.25">
      <c r="A36" s="41">
        <f>[1]Лист1!A120</f>
        <v>0</v>
      </c>
      <c r="B36" s="20">
        <f>[1]Лист1!B120</f>
        <v>0</v>
      </c>
      <c r="C36" s="21">
        <f>[1]Лист1!C120</f>
        <v>0</v>
      </c>
      <c r="D36" s="22" t="str">
        <f>[1]Лист1!D120</f>
        <v>хлеб бел.</v>
      </c>
      <c r="E36" s="23" t="str">
        <f>[1]Лист1!E120</f>
        <v>хлеб пшеничный</v>
      </c>
      <c r="F36" s="24">
        <f>[1]Лист1!F120</f>
        <v>50</v>
      </c>
      <c r="G36" s="24">
        <f>[1]Лист1!G120</f>
        <v>4.45</v>
      </c>
      <c r="H36" s="24">
        <f>[1]Лист1!H120</f>
        <v>1.6</v>
      </c>
      <c r="I36" s="24">
        <f>[1]Лист1!I120</f>
        <v>23.3</v>
      </c>
      <c r="J36" s="24">
        <f>[1]Лист1!J120</f>
        <v>133</v>
      </c>
      <c r="K36" s="25" t="str">
        <f>[1]Лист1!K120</f>
        <v>стр. 134</v>
      </c>
      <c r="L36" s="24">
        <v>3.01</v>
      </c>
      <c r="M36" s="2"/>
    </row>
    <row r="37" spans="1:13" ht="39.6" customHeight="1" x14ac:dyDescent="0.25">
      <c r="A37" s="41">
        <f>[1]Лист1!A121</f>
        <v>0</v>
      </c>
      <c r="B37" s="20">
        <f>[1]Лист1!B121</f>
        <v>0</v>
      </c>
      <c r="C37" s="21">
        <f>[1]Лист1!C121</f>
        <v>0</v>
      </c>
      <c r="D37" s="22" t="str">
        <f>[1]Лист1!D121</f>
        <v>хлеб черн.</v>
      </c>
      <c r="E37" s="23" t="str">
        <f>[1]Лист1!E121</f>
        <v>хлеб бородинский</v>
      </c>
      <c r="F37" s="24">
        <f>[1]Лист1!F121</f>
        <v>40</v>
      </c>
      <c r="G37" s="24">
        <f>[1]Лист1!G121</f>
        <v>3.4</v>
      </c>
      <c r="H37" s="24">
        <f>[1]Лист1!H121</f>
        <v>1.26</v>
      </c>
      <c r="I37" s="24">
        <f>[1]Лист1!I121</f>
        <v>17</v>
      </c>
      <c r="J37" s="24">
        <f>[1]Лист1!J121</f>
        <v>103.6</v>
      </c>
      <c r="K37" s="25" t="str">
        <f>[1]Лист1!K121</f>
        <v>стр. 142</v>
      </c>
      <c r="L37" s="24">
        <v>2.3199999999999998</v>
      </c>
      <c r="M37" s="2"/>
    </row>
    <row r="38" spans="1:13" x14ac:dyDescent="0.25">
      <c r="A38" s="41">
        <f>[1]Лист1!A122</f>
        <v>0</v>
      </c>
      <c r="B38" s="20">
        <f>[1]Лист1!B122</f>
        <v>0</v>
      </c>
      <c r="C38" s="21">
        <f>[1]Лист1!C122</f>
        <v>0</v>
      </c>
      <c r="D38" s="26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25">
      <c r="A39" s="42">
        <f>[1]Лист1!A123</f>
        <v>0</v>
      </c>
      <c r="B39" s="27">
        <f>[1]Лист1!B123</f>
        <v>0</v>
      </c>
      <c r="C39" s="28">
        <f>[1]Лист1!C123</f>
        <v>0</v>
      </c>
      <c r="D39" s="29" t="str">
        <f>[1]Лист1!D123</f>
        <v>итого</v>
      </c>
      <c r="E39" s="30">
        <f>[1]Лист1!E123</f>
        <v>0</v>
      </c>
      <c r="F39" s="31">
        <f>[1]Лист1!F123</f>
        <v>640</v>
      </c>
      <c r="G39" s="31">
        <f>[1]Лист1!G123</f>
        <v>21.2</v>
      </c>
      <c r="H39" s="31">
        <f>[1]Лист1!H123</f>
        <v>16.46</v>
      </c>
      <c r="I39" s="31">
        <f>[1]Лист1!I123</f>
        <v>105.25</v>
      </c>
      <c r="J39" s="31">
        <f>[1]Лист1!J123</f>
        <v>576.1</v>
      </c>
      <c r="K39" s="32">
        <f>[1]Лист1!K123</f>
        <v>0</v>
      </c>
      <c r="L39" s="51">
        <f>L33+L34+L35+L36+L37</f>
        <v>108.07</v>
      </c>
      <c r="M39" s="2"/>
    </row>
    <row r="40" spans="1:13" x14ac:dyDescent="0.25">
      <c r="A40" s="33">
        <f>[1]Лист1!A124</f>
        <v>1</v>
      </c>
      <c r="B40" s="33">
        <f>[1]Лист1!B124</f>
        <v>3</v>
      </c>
      <c r="C40" s="34" t="str">
        <f>[1]Лист1!C124</f>
        <v>Ужин 2</v>
      </c>
      <c r="D40" s="35" t="str">
        <f>[1]Лист1!D124</f>
        <v>кисломол.</v>
      </c>
      <c r="E40" s="23" t="str">
        <f>[1]Лист1!E124</f>
        <v>кефир</v>
      </c>
      <c r="F40" s="24">
        <f>[1]Лист1!F124</f>
        <v>150</v>
      </c>
      <c r="G40" s="24">
        <f>[1]Лист1!G124</f>
        <v>4.57</v>
      </c>
      <c r="H40" s="24">
        <f>[1]Лист1!H124</f>
        <v>3.73</v>
      </c>
      <c r="I40" s="24">
        <f>[1]Лист1!I124</f>
        <v>5.97</v>
      </c>
      <c r="J40" s="24">
        <f>[1]Лист1!J124</f>
        <v>79.180000000000007</v>
      </c>
      <c r="K40" s="25">
        <f>[1]Лист1!K124</f>
        <v>645</v>
      </c>
      <c r="L40" s="24">
        <v>11.41</v>
      </c>
      <c r="M40" s="2"/>
    </row>
    <row r="41" spans="1:13" x14ac:dyDescent="0.25">
      <c r="A41" s="41">
        <f>[1]Лист1!A125</f>
        <v>0</v>
      </c>
      <c r="B41" s="20">
        <f>[1]Лист1!B125</f>
        <v>0</v>
      </c>
      <c r="C41" s="21">
        <f>[1]Лист1!C125</f>
        <v>0</v>
      </c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25">
      <c r="A42" s="41">
        <f>[1]Лист1!A126</f>
        <v>0</v>
      </c>
      <c r="B42" s="20">
        <f>[1]Лист1!B126</f>
        <v>0</v>
      </c>
      <c r="C42" s="21">
        <f>[1]Лист1!C126</f>
        <v>0</v>
      </c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25">
      <c r="A43" s="41">
        <f>[1]Лист1!A127</f>
        <v>0</v>
      </c>
      <c r="B43" s="20">
        <f>[1]Лист1!B127</f>
        <v>0</v>
      </c>
      <c r="C43" s="21">
        <f>[1]Лист1!C127</f>
        <v>0</v>
      </c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25">
      <c r="A44" s="41">
        <f>[1]Лист1!A128</f>
        <v>0</v>
      </c>
      <c r="B44" s="20">
        <f>[1]Лист1!B128</f>
        <v>0</v>
      </c>
      <c r="C44" s="21">
        <f>[1]Лист1!C128</f>
        <v>0</v>
      </c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25">
      <c r="A45" s="41">
        <f>[1]Лист1!A129</f>
        <v>0</v>
      </c>
      <c r="B45" s="20">
        <f>[1]Лист1!B129</f>
        <v>0</v>
      </c>
      <c r="C45" s="21">
        <f>[1]Лист1!C129</f>
        <v>0</v>
      </c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25">
      <c r="A46" s="42">
        <f>[1]Лист1!A130</f>
        <v>0</v>
      </c>
      <c r="B46" s="27">
        <f>[1]Лист1!B130</f>
        <v>0</v>
      </c>
      <c r="C46" s="28">
        <f>[1]Лист1!C130</f>
        <v>0</v>
      </c>
      <c r="D46" s="37" t="str">
        <f>[1]Лист1!D130</f>
        <v>итого</v>
      </c>
      <c r="E46" s="30">
        <f>[1]Лист1!E130</f>
        <v>0</v>
      </c>
      <c r="F46" s="31">
        <f>[1]Лист1!F130</f>
        <v>150</v>
      </c>
      <c r="G46" s="31">
        <f>[1]Лист1!G130</f>
        <v>4.57</v>
      </c>
      <c r="H46" s="31">
        <f>[1]Лист1!H130</f>
        <v>3.73</v>
      </c>
      <c r="I46" s="31">
        <f>[1]Лист1!I130</f>
        <v>5.97</v>
      </c>
      <c r="J46" s="31">
        <f>[1]Лист1!J130</f>
        <v>79.180000000000007</v>
      </c>
      <c r="K46" s="32">
        <f>[1]Лист1!K130</f>
        <v>0</v>
      </c>
      <c r="L46" s="31">
        <f>L40</f>
        <v>11.41</v>
      </c>
      <c r="M46" s="2"/>
    </row>
    <row r="47" spans="1:13" ht="15" customHeight="1" thickBot="1" x14ac:dyDescent="0.3">
      <c r="A47" s="43">
        <f>[1]Лист1!A131</f>
        <v>1</v>
      </c>
      <c r="B47" s="43">
        <f>[1]Лист1!B131</f>
        <v>3</v>
      </c>
      <c r="C47" s="47" t="str">
        <f>[1]Лист1!C131</f>
        <v>Итого за день:</v>
      </c>
      <c r="D47" s="48"/>
      <c r="E47" s="38">
        <f>[1]Лист1!E131</f>
        <v>0</v>
      </c>
      <c r="F47" s="39">
        <f>[1]Лист1!F131</f>
        <v>2617</v>
      </c>
      <c r="G47" s="39">
        <f>[1]Лист1!G131</f>
        <v>104.4</v>
      </c>
      <c r="H47" s="39">
        <f>[1]Лист1!H131</f>
        <v>81.540000000000006</v>
      </c>
      <c r="I47" s="39">
        <f>[1]Лист1!I131</f>
        <v>380.75</v>
      </c>
      <c r="J47" s="39">
        <f>[1]Лист1!J131</f>
        <v>2600.6699999999996</v>
      </c>
      <c r="K47" s="40">
        <f>[1]Лист1!K131</f>
        <v>0</v>
      </c>
      <c r="L47" s="53">
        <f>L13+L17+L27+L32+L39+L46</f>
        <v>267.14</v>
      </c>
      <c r="M47" s="2"/>
    </row>
    <row r="88" spans="1:1" x14ac:dyDescent="0.25">
      <c r="A88">
        <f>[1]Лист1!A508</f>
        <v>0</v>
      </c>
    </row>
    <row r="89" spans="1:1" x14ac:dyDescent="0.25">
      <c r="A89">
        <f>[1]Лист1!A509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2024-01-17T06:10:09Z</dcterms:modified>
</cp:coreProperties>
</file>